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udarski" sheetId="1" r:id="rId1"/>
    <sheet name="masinski" sheetId="2" r:id="rId2"/>
    <sheet name="elektro" sheetId="3" r:id="rId3"/>
    <sheet name="standard" sheetId="4" r:id="rId4"/>
    <sheet name="odvodnjavanje" sheetId="5" r:id="rId5"/>
    <sheet name="zaštita" sheetId="6" r:id="rId6"/>
  </sheets>
  <definedNames>
    <definedName name="_xlnm.Print_Area" localSheetId="2">'elektro'!$A$1:$H$201</definedName>
    <definedName name="_xlnm.Print_Area" localSheetId="1">'masinski'!$A$1:$H$298</definedName>
    <definedName name="_xlnm.Print_Area" localSheetId="4">'odvodnjavanje'!$A$1:$H$36</definedName>
    <definedName name="_xlnm.Print_Area" localSheetId="0">'rudarski'!$A$1:$H$115</definedName>
    <definedName name="_xlnm.Print_Area" localSheetId="5">'zaštita'!$A$1:$H$94</definedName>
  </definedNames>
  <calcPr fullCalcOnLoad="1"/>
</workbook>
</file>

<file path=xl/sharedStrings.xml><?xml version="1.0" encoding="utf-8"?>
<sst xmlns="http://schemas.openxmlformats.org/spreadsheetml/2006/main" count="3176" uniqueCount="1051">
  <si>
    <t>1. NAFTA I NAFTNI DERIVATI</t>
  </si>
  <si>
    <t>Redni broj</t>
  </si>
  <si>
    <t>Pozicija plana</t>
  </si>
  <si>
    <t>Vrsta i opis opreme/materijala/radova/usluga</t>
  </si>
  <si>
    <t xml:space="preserve">Procjena vrijednosti u KM </t>
  </si>
  <si>
    <t>Postupak nabavke prema Zakonu o javnim nabavkama</t>
  </si>
  <si>
    <t>Planirani rok nabavke</t>
  </si>
  <si>
    <t xml:space="preserve">Mjesto nabavke </t>
  </si>
  <si>
    <t>1.1.</t>
  </si>
  <si>
    <t>Dizel gorivo, mazivo i nafta</t>
  </si>
  <si>
    <t>1.2.</t>
  </si>
  <si>
    <t>Benzin</t>
  </si>
  <si>
    <t>2. EKSPLOZIVNA SREDSTVA</t>
  </si>
  <si>
    <t>2.1.</t>
  </si>
  <si>
    <t>2.2.</t>
  </si>
  <si>
    <t>3. ČELIČNA LUČNA PODGRADA</t>
  </si>
  <si>
    <t>3.1.</t>
  </si>
  <si>
    <t>Čelična lučna podgrada</t>
  </si>
  <si>
    <t>4. JAMSKO DRVO</t>
  </si>
  <si>
    <t>4.1.</t>
  </si>
  <si>
    <t>ZD</t>
  </si>
  <si>
    <t>4.2.</t>
  </si>
  <si>
    <t>5. OSTALE UTROŠENE SIROVINE I MATERIJALI</t>
  </si>
  <si>
    <t>5.1.</t>
  </si>
  <si>
    <t>5.2.</t>
  </si>
  <si>
    <t>Materijal za pakovanje</t>
  </si>
  <si>
    <t>6. PREVOZNE USLUGE</t>
  </si>
  <si>
    <t>6.1.</t>
  </si>
  <si>
    <t>6.2.</t>
  </si>
  <si>
    <t>Troškovi usluga prenosa, pretovara i istovara</t>
  </si>
  <si>
    <t>6.3.</t>
  </si>
  <si>
    <t>Ostale transportne usluge</t>
  </si>
  <si>
    <t>7.1.</t>
  </si>
  <si>
    <t>7.2.</t>
  </si>
  <si>
    <t>7.3.</t>
  </si>
  <si>
    <t>8.1.</t>
  </si>
  <si>
    <t>9.1.</t>
  </si>
  <si>
    <t>10.1.</t>
  </si>
  <si>
    <t>10.2.</t>
  </si>
  <si>
    <t>10.3.</t>
  </si>
  <si>
    <t>11.1.</t>
  </si>
  <si>
    <t>11.2.</t>
  </si>
  <si>
    <t>12.1.</t>
  </si>
  <si>
    <t>12.2.</t>
  </si>
  <si>
    <t>12.3.</t>
  </si>
  <si>
    <t>12.4.</t>
  </si>
  <si>
    <t>12.5.</t>
  </si>
  <si>
    <t>Usluge rekultivisanja zemljišta</t>
  </si>
  <si>
    <t>13.1.</t>
  </si>
  <si>
    <t>14.1.</t>
  </si>
  <si>
    <t xml:space="preserve">Čelične cijevi i limovi </t>
  </si>
  <si>
    <t>Fleksibilni i protivpožarni cjevovodi</t>
  </si>
  <si>
    <t>Spojni materijal za cjevovode</t>
  </si>
  <si>
    <t>Ograde za bunare</t>
  </si>
  <si>
    <t>Ventili i vodomjeri</t>
  </si>
  <si>
    <t>Instalacioni materijal za upravljačke ormare pumpnih postrojenja</t>
  </si>
  <si>
    <t>Rezervni dijelovi za centrifugalne i potapajuće pumpe</t>
  </si>
  <si>
    <t>Bunarske potapajuće pumpe</t>
  </si>
  <si>
    <t>Potapajuće muljne pumpe</t>
  </si>
  <si>
    <t>15.1.</t>
  </si>
  <si>
    <t>Izgradnja i ugradnja crpne opreme u bunare</t>
  </si>
  <si>
    <t>15.2.</t>
  </si>
  <si>
    <t>15.3.</t>
  </si>
  <si>
    <t>15.4.</t>
  </si>
  <si>
    <t>15.5.</t>
  </si>
  <si>
    <t>Vijčana roba</t>
  </si>
  <si>
    <t>18.1.</t>
  </si>
  <si>
    <t>20.1.</t>
  </si>
  <si>
    <t>JP Elektroprivreda BiH d.d - Sarajevo</t>
  </si>
  <si>
    <t>Mašinski dio</t>
  </si>
  <si>
    <t>1.1</t>
  </si>
  <si>
    <t>Motorna i indutrijska ulja</t>
  </si>
  <si>
    <t>1.2</t>
  </si>
  <si>
    <t>Mazive masti</t>
  </si>
  <si>
    <t>1.3</t>
  </si>
  <si>
    <t>Antifriz i ostalo</t>
  </si>
  <si>
    <t>2. VIJČANA ROBA</t>
  </si>
  <si>
    <t>3. REPROMATERIJAL ZA IZRADU VALJAKA</t>
  </si>
  <si>
    <t>3.1</t>
  </si>
  <si>
    <t>Čelične cijevi za valjke</t>
  </si>
  <si>
    <t>3.2</t>
  </si>
  <si>
    <t>Kućišta i zaptivači od duraluminijuma za valjke</t>
  </si>
  <si>
    <t>3.3</t>
  </si>
  <si>
    <t>Ležajevi i sigurnosni prstenovi</t>
  </si>
  <si>
    <t>3.4</t>
  </si>
  <si>
    <t>Labirinti i zaptivači od polietilena za valjke</t>
  </si>
  <si>
    <t>3.5</t>
  </si>
  <si>
    <t>Čelična kućišta</t>
  </si>
  <si>
    <t>3.6</t>
  </si>
  <si>
    <t>Zaptivni elementi za čelična kućišta</t>
  </si>
  <si>
    <t>3.7</t>
  </si>
  <si>
    <t>Sučevi za valjke</t>
  </si>
  <si>
    <t>3.8</t>
  </si>
  <si>
    <t>Amortizacioni prsten za valjke</t>
  </si>
  <si>
    <t>3.9</t>
  </si>
  <si>
    <t>Okrugli i kvadratni čelici za valjke</t>
  </si>
  <si>
    <t>Kočione obloge i klingerit</t>
  </si>
  <si>
    <t>5. VULKANIZERSKI ALAT I MATERIJAL</t>
  </si>
  <si>
    <t>Materijal, alat i pribor za vulkanizaciju</t>
  </si>
  <si>
    <t>6. LANCI</t>
  </si>
  <si>
    <t>RD za bager RH 40</t>
  </si>
  <si>
    <t>RD za bager Liebherr R974</t>
  </si>
  <si>
    <t>RD za buldozer CATERPILLAR D6R</t>
  </si>
  <si>
    <t>RD za utovarivač ULT160</t>
  </si>
  <si>
    <t>RD za cjevopolagač CAT583K</t>
  </si>
  <si>
    <t>RD za čistač traka CAT312C</t>
  </si>
  <si>
    <t>RD za buldozer Liebherr PR752</t>
  </si>
  <si>
    <t>RD za bager EŠ 6/45</t>
  </si>
  <si>
    <t>RD za bandvagen BRs 1400</t>
  </si>
  <si>
    <t>RD za rovokopač DAEWOO Solar 450</t>
  </si>
  <si>
    <t>RD za rovokopač DAEWOO Solar 330</t>
  </si>
  <si>
    <t>RD za kamion DAEWOO IV osovinac</t>
  </si>
  <si>
    <t>RD za kamion DAEWOO III osovinac</t>
  </si>
  <si>
    <t>RD za autocisternu TAM 130 T11</t>
  </si>
  <si>
    <t>RD za autodizalicu RDK300</t>
  </si>
  <si>
    <t>Mreže za vibro sito</t>
  </si>
  <si>
    <t>Rezervni dijelovi za Scharf</t>
  </si>
  <si>
    <t>RD za reduktore</t>
  </si>
  <si>
    <t>Hidraulične komponente za bager SRs 402</t>
  </si>
  <si>
    <t>RD za vodovodne i grejne instalacije</t>
  </si>
  <si>
    <t>RD za održavanje hidraulike</t>
  </si>
  <si>
    <t>RD za kompresorsko postrojenje GA 1410 i E1CM2120</t>
  </si>
  <si>
    <t>RD za bubnjeve (kućišta …)</t>
  </si>
  <si>
    <t>RD za grabuljaste transportere</t>
  </si>
  <si>
    <t>RD za KMŠČ</t>
  </si>
  <si>
    <t>RD za buldozer Liebherr PR751</t>
  </si>
  <si>
    <t>RD za TAM 80 T5</t>
  </si>
  <si>
    <t>RD za autodizalicu AD 20 Tatra</t>
  </si>
  <si>
    <t>RD za utovarivač ULT 220</t>
  </si>
  <si>
    <t>RD za viljuškar</t>
  </si>
  <si>
    <t>RD za klasirnicu</t>
  </si>
  <si>
    <t>RD za transportna sredstva u cestovnom prometu</t>
  </si>
  <si>
    <t>Odlivci</t>
  </si>
  <si>
    <t>Otkivci</t>
  </si>
  <si>
    <t>Ležajevi</t>
  </si>
  <si>
    <t>Filteri</t>
  </si>
  <si>
    <t>Proizvodi od gume</t>
  </si>
  <si>
    <t>Zaptivni elementi</t>
  </si>
  <si>
    <t>Semerinzi</t>
  </si>
  <si>
    <t>11.3.</t>
  </si>
  <si>
    <t>O prstenovi za hidrauliku</t>
  </si>
  <si>
    <t>13.1</t>
  </si>
  <si>
    <t>Pneumatski alati</t>
  </si>
  <si>
    <t>Alat za zavarivanje</t>
  </si>
  <si>
    <t>Bravarski alat</t>
  </si>
  <si>
    <t>Mjerni alat</t>
  </si>
  <si>
    <t>Rezni i brusni alat</t>
  </si>
  <si>
    <t xml:space="preserve">Ostali repromaterijal i alat </t>
  </si>
  <si>
    <t>Bronza i mesing</t>
  </si>
  <si>
    <t>Okrugli i šestougaoni čelici</t>
  </si>
  <si>
    <t>Čelični limovi</t>
  </si>
  <si>
    <t>Čelični profili</t>
  </si>
  <si>
    <t>Čelične cijevi</t>
  </si>
  <si>
    <t>Valjci za transportere</t>
  </si>
  <si>
    <t>Tehnički plinovi</t>
  </si>
  <si>
    <t>17.1</t>
  </si>
  <si>
    <t>Materijal za AKZ</t>
  </si>
  <si>
    <t>Remenje</t>
  </si>
  <si>
    <t>Drveni ugalj</t>
  </si>
  <si>
    <t>Lančane dizalice</t>
  </si>
  <si>
    <t>Pribor alatnih mašina</t>
  </si>
  <si>
    <t>Godišnji remont bagera SRs 402 br. 3 i 5</t>
  </si>
  <si>
    <t>Godišnji remont odlagača A2 Rs B 8500.60</t>
  </si>
  <si>
    <t>Godišnji remont dizalice MLT-1040</t>
  </si>
  <si>
    <t>Godišnji remont kotlovnice</t>
  </si>
  <si>
    <t>Godišnji remont BRs 1400 br. 4, 5, 6</t>
  </si>
  <si>
    <t>Godišnji remont bagera RH 40</t>
  </si>
  <si>
    <t>Godišnji remont bagera "Liebherr" 974</t>
  </si>
  <si>
    <t>Remont drobilica KD 1622-S2</t>
  </si>
  <si>
    <t>Remont ugljenog transportnog sistema</t>
  </si>
  <si>
    <t>Remont jalovinskog transportnog sistema</t>
  </si>
  <si>
    <t>Remont dizalice "Takraf"</t>
  </si>
  <si>
    <t>Remont autodizalice CLARK</t>
  </si>
  <si>
    <t>Generalni remont motora buldozera CAT D6R</t>
  </si>
  <si>
    <t>Vezni elementi valjčanih slogova</t>
  </si>
  <si>
    <t>Kablovski materijal i pribor</t>
  </si>
  <si>
    <t>4.1</t>
  </si>
  <si>
    <t>4.2</t>
  </si>
  <si>
    <t>4.3</t>
  </si>
  <si>
    <t>Dalekovodni materijal do 10 kV</t>
  </si>
  <si>
    <t>9.1</t>
  </si>
  <si>
    <t>9.2</t>
  </si>
  <si>
    <t>9.3</t>
  </si>
  <si>
    <t>9.4</t>
  </si>
  <si>
    <t>9.5</t>
  </si>
  <si>
    <t>10.1</t>
  </si>
  <si>
    <t>11.1</t>
  </si>
  <si>
    <t>12.1</t>
  </si>
  <si>
    <t>14.1</t>
  </si>
  <si>
    <t>Sredstva i oprema radio veza</t>
  </si>
  <si>
    <t>15.1</t>
  </si>
  <si>
    <t>16.1</t>
  </si>
  <si>
    <t>Električni zaštitni uređaji</t>
  </si>
  <si>
    <t>Ostala oprema - rezervni dijelovi</t>
  </si>
  <si>
    <t>Popravak i servisiranje VN  rotacionih mašina</t>
  </si>
  <si>
    <t>20.2</t>
  </si>
  <si>
    <t>20.3</t>
  </si>
  <si>
    <t>Popravak i servisiranje VN  transformatora</t>
  </si>
  <si>
    <t>Servis el hidrauličnih odkočnika</t>
  </si>
  <si>
    <t>Baždarenje mjernih instrumenata</t>
  </si>
  <si>
    <t>23.1</t>
  </si>
  <si>
    <t>Remont VN prekidača</t>
  </si>
  <si>
    <t>Troškovi električne energije</t>
  </si>
  <si>
    <t>Troškovi PTT usluga</t>
  </si>
  <si>
    <t>PTT usluge - telefoni</t>
  </si>
  <si>
    <t>PTT usluge - mobiteli</t>
  </si>
  <si>
    <t>Usluge interneta</t>
  </si>
  <si>
    <t>1.3.</t>
  </si>
  <si>
    <t>1.4.</t>
  </si>
  <si>
    <t>Pileća pašteta 100 gr. LO</t>
  </si>
  <si>
    <t>2.3.</t>
  </si>
  <si>
    <t>Goveđi gulaš 200 gr. LO</t>
  </si>
  <si>
    <t>Pileći narezak 150 gr. LO</t>
  </si>
  <si>
    <t>Pavlaka 0,18l 20%mm</t>
  </si>
  <si>
    <t>Pileće hrenovke 100 gr.konfekcija</t>
  </si>
  <si>
    <t>Svinjska tirolska 250 gr.konfekcija</t>
  </si>
  <si>
    <t>Špek za doručak 100 gr.slajsovan</t>
  </si>
  <si>
    <t xml:space="preserve">Jogurt 0,18l </t>
  </si>
  <si>
    <t>7. ELEKTRODE, LEŽAJEVI i FILTERI</t>
  </si>
  <si>
    <t>8. PROIZVODI OD GUME</t>
  </si>
  <si>
    <t>9. HIDRAULIČNA CRIJEVA, PRIKLJUČCI, ARMATURE</t>
  </si>
  <si>
    <t>10. ZAPTIVNI MATERIJAL</t>
  </si>
  <si>
    <t>11. ALATI</t>
  </si>
  <si>
    <t>11.4.</t>
  </si>
  <si>
    <t>11.5.</t>
  </si>
  <si>
    <t>11.6.</t>
  </si>
  <si>
    <t>12. ČELICI, BRONZA I MESING</t>
  </si>
  <si>
    <t>13. VEZNI ELEMENTI ZA TRANSPORTERE</t>
  </si>
  <si>
    <t>14. ČELIČNA UŽAD  I STEGE</t>
  </si>
  <si>
    <t>16.1.</t>
  </si>
  <si>
    <t>Konto</t>
  </si>
  <si>
    <t>Utrošena nafta u upravi i administraciji</t>
  </si>
  <si>
    <t>Jamsko drvo</t>
  </si>
  <si>
    <t>7. USLUGE ODRŽAVANJA I ZAŠTITE</t>
  </si>
  <si>
    <t>Troškovi tekućeg održavanja - geologija i geomehanika</t>
  </si>
  <si>
    <t>8. INTELEKTUALNE I OSOBNE USLUGE</t>
  </si>
  <si>
    <t>8.2.</t>
  </si>
  <si>
    <t>9. TROŠKOVI OSTALIH USLUGA</t>
  </si>
  <si>
    <t>9.2.</t>
  </si>
  <si>
    <t>9.3.</t>
  </si>
  <si>
    <t>9.4.</t>
  </si>
  <si>
    <t>9.5.</t>
  </si>
  <si>
    <t>9.6.</t>
  </si>
  <si>
    <t>9.7.</t>
  </si>
  <si>
    <t>9.8.</t>
  </si>
  <si>
    <t>Troškovi sistema upravljanja kvalitetom</t>
  </si>
  <si>
    <t>1. MOTORNA ULJA, MAZIVA, ANTIFRIZ</t>
  </si>
  <si>
    <t>ZD Rudnici "Kreka" d.o.o. - Tuzla</t>
  </si>
  <si>
    <t>4. ODLIVCI, OTKIVCI</t>
  </si>
  <si>
    <t>16. TEHNIČKI PLINOVI</t>
  </si>
  <si>
    <t>17. REZERVNI DIJELOVI</t>
  </si>
  <si>
    <t>RD za bager SRs 402 i SRs-220</t>
  </si>
  <si>
    <t>RD za drobilicu KD 1622</t>
  </si>
  <si>
    <t>17.2</t>
  </si>
  <si>
    <t>18. VALJCI</t>
  </si>
  <si>
    <t>19. OSTALO</t>
  </si>
  <si>
    <t>Vodoinstalacioni materijal</t>
  </si>
  <si>
    <t>20. AUTO-GUME</t>
  </si>
  <si>
    <t>21. REMONTI REDUKTORA</t>
  </si>
  <si>
    <t>22. REMONTI</t>
  </si>
  <si>
    <t>23. USLUGE ODRŽAVANJA</t>
  </si>
  <si>
    <t>23.2</t>
  </si>
  <si>
    <t>23.3</t>
  </si>
  <si>
    <t>23.4</t>
  </si>
  <si>
    <t>23.5</t>
  </si>
  <si>
    <t>23.6</t>
  </si>
  <si>
    <t>23.7</t>
  </si>
  <si>
    <t>23.8</t>
  </si>
  <si>
    <t>23.9</t>
  </si>
  <si>
    <t>Ostale usluge (maš. obrada, balansiranje, baždarenje vaga…)</t>
  </si>
  <si>
    <t xml:space="preserve">Troškovi investicionog održavanja - Mašinski dio </t>
  </si>
  <si>
    <t>Ispitivanja (trake, materijal, posude, voda…)</t>
  </si>
  <si>
    <t>Tehnički pregledi za teretna i putnička vozila</t>
  </si>
  <si>
    <t xml:space="preserve">Usluge AKZ osnovne konstrukcije mašina </t>
  </si>
  <si>
    <t>24. ODRŽAVANJE I SERVIS VOZILA</t>
  </si>
  <si>
    <t>24.1.</t>
  </si>
  <si>
    <t>1. ODVODNJAVANJE PK i JAMA</t>
  </si>
  <si>
    <t>1.5.</t>
  </si>
  <si>
    <t>1.6.</t>
  </si>
  <si>
    <t>1.7.</t>
  </si>
  <si>
    <t>1.8.</t>
  </si>
  <si>
    <t>1.9.</t>
  </si>
  <si>
    <t>1.10.</t>
  </si>
  <si>
    <t>1.11.</t>
  </si>
  <si>
    <t>2. USLUGE I ODRŽAVANJE OPREME ZA ODVODNJAVANJE</t>
  </si>
  <si>
    <t>51108200</t>
  </si>
  <si>
    <t>Četkice el.mašina</t>
  </si>
  <si>
    <t>Držači četkica el.mašina</t>
  </si>
  <si>
    <t>Srednjenaponski osigurači</t>
  </si>
  <si>
    <t>Niskonaponski osigurači</t>
  </si>
  <si>
    <t>6.1</t>
  </si>
  <si>
    <t>6.2</t>
  </si>
  <si>
    <t>6.3</t>
  </si>
  <si>
    <t>6.4</t>
  </si>
  <si>
    <t>7.6</t>
  </si>
  <si>
    <t>Ostali elektronički materijal</t>
  </si>
  <si>
    <t>8.1</t>
  </si>
  <si>
    <t>8.2</t>
  </si>
  <si>
    <t>8.3</t>
  </si>
  <si>
    <t>8.4</t>
  </si>
  <si>
    <t>8.5</t>
  </si>
  <si>
    <t>SN oprema - dijelovi</t>
  </si>
  <si>
    <t>53210200</t>
  </si>
  <si>
    <t>Popravak i servisiranje NN rotacionih mašina, snage veće od 46 kW</t>
  </si>
  <si>
    <t>Servis i opravka električnih uredja i mašina u Ex izvedbi</t>
  </si>
  <si>
    <t>11.2</t>
  </si>
  <si>
    <t>11.3</t>
  </si>
  <si>
    <t>11.4</t>
  </si>
  <si>
    <t>11.6</t>
  </si>
  <si>
    <t>11.7</t>
  </si>
  <si>
    <t>11.8</t>
  </si>
  <si>
    <t>Certificiranje opreme</t>
  </si>
  <si>
    <t>12.5</t>
  </si>
  <si>
    <t>Servis i reglaža bagera EŠ 6/45</t>
  </si>
  <si>
    <t>12.6</t>
  </si>
  <si>
    <t>1</t>
  </si>
  <si>
    <t>2</t>
  </si>
  <si>
    <t>3</t>
  </si>
  <si>
    <t>RUDARSKI DIO</t>
  </si>
  <si>
    <t>50002000</t>
  </si>
  <si>
    <t>Elektro dio</t>
  </si>
  <si>
    <t>1. PREHRAMBENI PROIZVODI</t>
  </si>
  <si>
    <t>15. OSTALI MATERIJAL - mašinski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</si>
  <si>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</si>
  <si>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</si>
  <si>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</si>
  <si>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</si>
  <si>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</si>
  <si>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</si>
  <si>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</si>
  <si>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</si>
  <si>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</si>
  <si>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</si>
  <si>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</si>
  <si>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</si>
  <si>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</si>
  <si>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</si>
  <si>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</si>
  <si>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</si>
  <si>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</si>
  <si>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</si>
  <si>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</si>
  <si>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</si>
  <si>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21.1.</t>
  </si>
  <si>
    <t>19.1.</t>
  </si>
  <si>
    <t>19.2.</t>
  </si>
  <si>
    <t>19.3.</t>
  </si>
  <si>
    <t>19.4.</t>
  </si>
  <si>
    <t>19.5.</t>
  </si>
  <si>
    <t>19.6.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</si>
  <si>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</si>
  <si>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</si>
  <si>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</si>
  <si>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</si>
  <si>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</si>
  <si>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</si>
  <si>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</si>
  <si>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</si>
  <si>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</si>
  <si>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</si>
  <si>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</si>
  <si>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</si>
  <si>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</si>
  <si>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</si>
  <si>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</si>
  <si>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</si>
  <si>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</si>
  <si>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</si>
  <si>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17.19.</t>
  </si>
  <si>
    <t>17.20.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</si>
  <si>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</si>
  <si>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</si>
  <si>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</si>
  <si>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</si>
  <si>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</si>
  <si>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</si>
  <si>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</si>
  <si>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</si>
  <si>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17.29.</t>
  </si>
  <si>
    <t>17.30.</t>
  </si>
  <si>
    <t>17.31.</t>
  </si>
  <si>
    <t>17.32.</t>
  </si>
  <si>
    <t>17.33.</t>
  </si>
  <si>
    <t>17.34.</t>
  </si>
  <si>
    <t>17.35.</t>
  </si>
  <si>
    <t>17.36.</t>
  </si>
  <si>
    <t>17.37.</t>
  </si>
  <si>
    <t>17.38.</t>
  </si>
  <si>
    <t>17.39.</t>
  </si>
  <si>
    <t>Prehrambeni proizvodi</t>
  </si>
  <si>
    <t>1. LIČNA ZAŠTITNA SREDSTVA</t>
  </si>
  <si>
    <t>10. NAKNADE ZAPOSLENICIMA</t>
  </si>
  <si>
    <t>Naknade za prevoz zaposlenika</t>
  </si>
  <si>
    <t>2. ZAŠTITNA OPREMA, SREDSTVA, REZERVNI DIJELOVI I ODRŽAVANJE STANICA SPASAVANJA</t>
  </si>
  <si>
    <t>UKUPNO 1. LIČNA ZAŠTITNA SREDSTVA</t>
  </si>
  <si>
    <t>GRUPA 514</t>
  </si>
  <si>
    <t>GRUPA 513</t>
  </si>
  <si>
    <t>GRUPA 532</t>
  </si>
  <si>
    <t>GRUPA 550</t>
  </si>
  <si>
    <t>UKUPNO</t>
  </si>
  <si>
    <t>UKUPNO 3. PP ZAŠTITNA OPREMA ZA VATROGASNE, SPECIJALIZOVANE JEDINICE...</t>
  </si>
  <si>
    <t>UKUPNO 24. ODRŽAVANJE I SERVIS VOZILA</t>
  </si>
  <si>
    <t>UKUPNO 23. USLUGE ODRŽAVANJA</t>
  </si>
  <si>
    <t>UKUPNO 22. REMONTI</t>
  </si>
  <si>
    <t>UKUPNO 21. REMONTI REDUKTORA</t>
  </si>
  <si>
    <t>UKUPNO 20. AUTO-GUME</t>
  </si>
  <si>
    <t>UKUPNO 19. OSTALO</t>
  </si>
  <si>
    <t>UKUPNO 18. VALJCI</t>
  </si>
  <si>
    <t>UKUPNO 17. REZERVNI DIJELOVI</t>
  </si>
  <si>
    <t>UKUPNO 16. TEHNIČKI PLINOVI</t>
  </si>
  <si>
    <t>UKUPNO 15. OSTALI MATERIJAL - mašinski</t>
  </si>
  <si>
    <t>UKUPNO 14. ČELIČNA UŽAD I STEGE</t>
  </si>
  <si>
    <t>UKUPNO 13. VEZNI ELEMENTI ZA TRANSPORTERE</t>
  </si>
  <si>
    <t>UKUPNO 12. ČELICI, BRONZA I MESING</t>
  </si>
  <si>
    <t>UKUPNO 11. ALATI</t>
  </si>
  <si>
    <t>UKUPNO 10. ZAPTIVNI MATERIJAL</t>
  </si>
  <si>
    <t>UKUPNO 9. HIDRAULIČNA CRIJEVA, PRIKLJUČCI, ARMATURE</t>
  </si>
  <si>
    <t>UKUPNO 8. PROIZVODI OD GUME</t>
  </si>
  <si>
    <t>UKUPNO 7. ELEKTRODE, LEŽAJEVI I FILTERI</t>
  </si>
  <si>
    <t>UKUPNO 6. LANCI</t>
  </si>
  <si>
    <t>UKUPNO 5. VULKANIZERSKI ALAT I MATERIJAL</t>
  </si>
  <si>
    <t>UKUPNO 4. ODLIVCI, OTKIVCI</t>
  </si>
  <si>
    <t>UKUPNO 3. REPROMATERIJAL ZA IZRADU VALJAKA</t>
  </si>
  <si>
    <t>UKUPNO 2. VIJČANA ROBA</t>
  </si>
  <si>
    <t>UKUPNO 1. MOTORNA ULJA, MAZIVA, ANTIFRIZ</t>
  </si>
  <si>
    <t>GRUPA 511</t>
  </si>
  <si>
    <t>GRUPA 512</t>
  </si>
  <si>
    <t>GRUPA 554</t>
  </si>
  <si>
    <t>UKUPNO 2. USLUGE I ODRŽAVANJE OPREME ZA ODVODNJAVANJE</t>
  </si>
  <si>
    <t>UKUPNO 1. ODVODNJAVANJE PK i JAMA</t>
  </si>
  <si>
    <t>GRUPA 531</t>
  </si>
  <si>
    <t>GRUPA 539</t>
  </si>
  <si>
    <t>GRUPA 529</t>
  </si>
  <si>
    <t>UKUPNO 10. NAKNADE ZAPOSLENICIMA</t>
  </si>
  <si>
    <t>UKUPNO 9. TROŠKOVI OSTALIH USLUGA</t>
  </si>
  <si>
    <t>UKUPNO 8. INTELEKTUALNE I OSOBNE USLUGE</t>
  </si>
  <si>
    <t>UKUPNO 7. USLUGE ODRŽAVANJA I ZAŠTITE</t>
  </si>
  <si>
    <t>UKUPNO 6. PREVOZNE USLUGE</t>
  </si>
  <si>
    <t>UKUPNO 5. OSTALE UTROŠENE SIROVINE I MATERIJALI</t>
  </si>
  <si>
    <t>UKUPNO 4. JAMSKO DRVO</t>
  </si>
  <si>
    <t>UKUPNO 3. ČELIČNA LUČNA PODGRADA</t>
  </si>
  <si>
    <t>UKUPNO 2. EKSPLOZIVNA SREDSTVA</t>
  </si>
  <si>
    <t>UKUPNO 1. NAFTA I NAFTNI DERIVATI</t>
  </si>
  <si>
    <t>REKAPITULACIJA</t>
  </si>
  <si>
    <t>Odvodnjavanje</t>
  </si>
  <si>
    <t>Zaštita na radu</t>
  </si>
  <si>
    <t>UKUPNO 1. PREHRAMBENI PROIZVODI</t>
  </si>
  <si>
    <t>1. KABLOVI</t>
  </si>
  <si>
    <t>2. SKLOPNA OPREMA</t>
  </si>
  <si>
    <t>3. SN OPREMA - REZERVNI DIJELOVI</t>
  </si>
  <si>
    <t>4. ELEKTRO-MOTORI, PUMPE, VENTILATORI - REZERVNI DIJELOVI</t>
  </si>
  <si>
    <t>5. INSTALACIONI MATERIJAL U EX IZVEDBI</t>
  </si>
  <si>
    <t>7. INSTALACIONI MATERIJAL, PRIBOR, ALATI I OSTALI ELEKTROMATERIJAL</t>
  </si>
  <si>
    <t>8. SREDSTVA VEZE I ELEKTRONIČKI MATERIJAL</t>
  </si>
  <si>
    <t>9. OSTALA ELEKTRO OPREMA</t>
  </si>
  <si>
    <t>6. ZAŠTITNI I ISPITNO MJERNI ELEKTRO UREĐAJI I OPREMA</t>
  </si>
  <si>
    <t>10. ELEKTRIČNI UREĐAJI I MAŠINE U EX IZVEDBI</t>
  </si>
  <si>
    <t>11. SERVISIRANJE I POPRAVAK EL. MAŠINA I HIDRAULIČNIH ODKOČNIKA</t>
  </si>
  <si>
    <t>12. RAZNE USLUGE TREĆIH LICA</t>
  </si>
  <si>
    <t>UKUPNO 12. RAZNE USLUGE TREĆIH LICA</t>
  </si>
  <si>
    <t>UKUPNO 11. SERVISIRANJE I POPRAVAK EL. MAŠINA I HIDRAULIČNIH ODKOČNIKA</t>
  </si>
  <si>
    <t>UKUPNO 10. ELEKTRIČNI UREĐAJI I MAŠINE U EX IZVEDBI</t>
  </si>
  <si>
    <t>UKUPNO 9. OSTALA ELEKTRO OPREMA</t>
  </si>
  <si>
    <t>UKUPNO 8. SREDSTVA VEZE I ELEKTRONIČKI MATERIJAL</t>
  </si>
  <si>
    <t>UKUPNO 7. INSTALACIONI MATERIJAL, PRIBOR, ALATI I OSTALI ELEKTROMATERIJAL</t>
  </si>
  <si>
    <t>UKUPNO 6. ZAŠTITNI I ISPITNO MJERNI ELEKTRO UREĐAJI I OPREMA</t>
  </si>
  <si>
    <t>UKUPNO 5. INSTALACIONI MATERIJAL U EX IZVEDBI</t>
  </si>
  <si>
    <t>UKUPNO 4. ELEKTRO-MOTORI, PUMPE, VENTILATORI - REZERVNI DIJELOVI</t>
  </si>
  <si>
    <t>UKUPNO 3. SN OPREMA - REZERVNI DIJELOVI</t>
  </si>
  <si>
    <t>UKUPNO 2. SKLOPNA OPREMA</t>
  </si>
  <si>
    <t>UKUPNO 1. KABLOVI</t>
  </si>
  <si>
    <t>GRUPA 524</t>
  </si>
  <si>
    <t>Ispitno mjerna oprema i uređaji</t>
  </si>
  <si>
    <t>Alati</t>
  </si>
  <si>
    <t>Pribor i vijčana roba</t>
  </si>
  <si>
    <t>Instalacioni materijal</t>
  </si>
  <si>
    <t>Ostali materijal</t>
  </si>
  <si>
    <t>Sredstva i oprema tel. veza</t>
  </si>
  <si>
    <t>Elektronički rezervni dijelovi,
alat i pribor</t>
  </si>
  <si>
    <t>Popravak i servisiranje NN uređaja i  rotac. mašina, snage manje od 46 kW, ručnih alata i ostalih uređaja malih snaga</t>
  </si>
  <si>
    <t>53210500</t>
  </si>
  <si>
    <t>Obuka radnika</t>
  </si>
  <si>
    <t xml:space="preserve">53210200          </t>
  </si>
  <si>
    <t>970</t>
  </si>
  <si>
    <t>14. SERVIS I REGLAŽA BAGERA EŠ 6/45</t>
  </si>
  <si>
    <t>UKUPNO 14. SERVIS I REGLAŽA BAGERA EŠ 6/45</t>
  </si>
  <si>
    <t>15. REMONT VN PREKIDAČA</t>
  </si>
  <si>
    <t>16. ELEKTRIČNA ENERGIJA</t>
  </si>
  <si>
    <t>17. POŠTANSKE I TELEKOMUNIKACIJSKE USLUGE</t>
  </si>
  <si>
    <t>17.3</t>
  </si>
  <si>
    <t>17.4</t>
  </si>
  <si>
    <t>Lanci za grabuljaste transportere</t>
  </si>
  <si>
    <t>Lanci - ostali</t>
  </si>
  <si>
    <t>Elektroda i žica za zavarivanje</t>
  </si>
  <si>
    <t>Hidraulični priključci, crijeva, armature</t>
  </si>
  <si>
    <t>Čelična užad, priveznice i stege</t>
  </si>
  <si>
    <t>Hidrodinamičke spojnice</t>
  </si>
  <si>
    <t>RD za ekscentar sita Wedag</t>
  </si>
  <si>
    <t>RD za mašine koji nisu predviđeni godišnjim planom</t>
  </si>
  <si>
    <t>RD za kombajn AM50</t>
  </si>
  <si>
    <t>Utrošeni rezervni dijelovi za proizvodnju i preradu</t>
  </si>
  <si>
    <t>Alkaten cijevi i gumena crijeva</t>
  </si>
  <si>
    <t>Gume za putnička vozila</t>
  </si>
  <si>
    <t>Gume za teretna vozila</t>
  </si>
  <si>
    <t>Gume za traktore i viljuškare</t>
  </si>
  <si>
    <t>Generalni remont motora za cjevopolagača CAT 583K</t>
  </si>
  <si>
    <t>Ostali troškovi</t>
  </si>
  <si>
    <t>Remont kombajna EDW 150-2L</t>
  </si>
  <si>
    <t>Generalni remont tokarskog stroja PA-631</t>
  </si>
  <si>
    <t>Troškovi investicionog odžavanja koji nisu predviđeni godišnjim planom</t>
  </si>
  <si>
    <t>Troškovi šestomjesečnih pregleda, tromjesečnih pregleda,
ADR i elektrostatički pregled vozila</t>
  </si>
  <si>
    <t>23.10</t>
  </si>
  <si>
    <t>23.11</t>
  </si>
  <si>
    <t>19.7</t>
  </si>
  <si>
    <t>Ugovor o autorskom djelu</t>
  </si>
  <si>
    <t>Ugovor o djelu</t>
  </si>
  <si>
    <t>Ostale vanjske usluge</t>
  </si>
  <si>
    <t>Usluge rada mašina-ostale usluge</t>
  </si>
  <si>
    <t>K</t>
  </si>
  <si>
    <t>O</t>
  </si>
  <si>
    <t>D</t>
  </si>
  <si>
    <t>I kvartal</t>
  </si>
  <si>
    <t>II kvartal</t>
  </si>
  <si>
    <t>Tokom godine</t>
  </si>
  <si>
    <t>VD</t>
  </si>
  <si>
    <t>Kokošija pašteta 95 gr.</t>
  </si>
  <si>
    <t>Suho meso 100 gr. slajsovan</t>
  </si>
  <si>
    <t>Riba sardina 125 gr. LO</t>
  </si>
  <si>
    <t>Topljeni sir -trokutićiići 140 gr. min.45%mm</t>
  </si>
  <si>
    <t>tokom godine</t>
  </si>
  <si>
    <t>Tehnološka elektronička i informatička oprema - dijelovi</t>
  </si>
  <si>
    <t>Elektro-motori, pumpe, ventilatori i  rezervni dijelovi</t>
  </si>
  <si>
    <t>GRUPA 970</t>
  </si>
  <si>
    <t>Eksploziv</t>
  </si>
  <si>
    <t>Upaljači i električni detonatori</t>
  </si>
  <si>
    <t>Utrošeni osnovni i pomoćni  materijal -  herbicidi</t>
  </si>
  <si>
    <t>Utrošeni osnovni materijal - sjemena</t>
  </si>
  <si>
    <t>Materijal za održavanje čistoće i zaštitu opreme</t>
  </si>
  <si>
    <t xml:space="preserve">Ostali materijal - hemijska industrija </t>
  </si>
  <si>
    <t>Kancelarijski potrošni materijal</t>
  </si>
  <si>
    <t>Utrošene namirnice za ishranu zaposlenih</t>
  </si>
  <si>
    <t xml:space="preserve">Usluge istraživanja -  NIR </t>
  </si>
  <si>
    <t>Troškovi projektovanja</t>
  </si>
  <si>
    <t>Troškovi  usluga  - otkrivka</t>
  </si>
  <si>
    <t>Pileći parizer 100g konfekcija</t>
  </si>
  <si>
    <t>Feta sir 200 gr.</t>
  </si>
  <si>
    <t>Mliječni namaz</t>
  </si>
  <si>
    <t>Utrošeni građevinski materijal</t>
  </si>
  <si>
    <t>HLJEB 800 gr. TIP 500</t>
  </si>
  <si>
    <t>Oslić</t>
  </si>
  <si>
    <t>Junetina sa kostima</t>
  </si>
  <si>
    <t>Teletina b/k</t>
  </si>
  <si>
    <t>Pileći file</t>
  </si>
  <si>
    <t xml:space="preserve">Ulje jestivo </t>
  </si>
  <si>
    <t xml:space="preserve">Začin za jelo </t>
  </si>
  <si>
    <t>Biber i aleva paprika</t>
  </si>
  <si>
    <t>Grah</t>
  </si>
  <si>
    <t>Kuhinjska so</t>
  </si>
  <si>
    <t>Riža</t>
  </si>
  <si>
    <t>Brašno TIP 500</t>
  </si>
  <si>
    <t>Margarin</t>
  </si>
  <si>
    <t>Ocat</t>
  </si>
  <si>
    <t>Sir trapist</t>
  </si>
  <si>
    <t>Kafa mljevena</t>
  </si>
  <si>
    <t>Espreso kafa</t>
  </si>
  <si>
    <t>Ugostiteljski šećer</t>
  </si>
  <si>
    <t>Vina crno i bijelo 1/1</t>
  </si>
  <si>
    <t>Vina crno i bijelo 0,75l</t>
  </si>
  <si>
    <t>Žestoka pića</t>
  </si>
  <si>
    <t>Pivo 0,33l</t>
  </si>
  <si>
    <t>Tjestenina</t>
  </si>
  <si>
    <t>Ostale namirnice</t>
  </si>
  <si>
    <t>Cappuccino</t>
  </si>
  <si>
    <t>Čajevi</t>
  </si>
  <si>
    <t>Krastavci</t>
  </si>
  <si>
    <t>Svježe paprike</t>
  </si>
  <si>
    <t xml:space="preserve">Svježi paradajz </t>
  </si>
  <si>
    <t>Mrkva</t>
  </si>
  <si>
    <t>Kupus</t>
  </si>
  <si>
    <t>Krompir</t>
  </si>
  <si>
    <t>Crveni i bijeli luk</t>
  </si>
  <si>
    <t>Sir svježi</t>
  </si>
  <si>
    <t>Jaja</t>
  </si>
  <si>
    <t>Lepine 150 gr.</t>
  </si>
  <si>
    <t xml:space="preserve"> Sredstva i oprema za zaštitu glave</t>
  </si>
  <si>
    <t xml:space="preserve"> Sredstva i oprema za zaštitu očiju i lica</t>
  </si>
  <si>
    <t xml:space="preserve"> Sredstva i oprema za zaštitu organa za disanje</t>
  </si>
  <si>
    <t xml:space="preserve"> Sredstva za zaštitu ruku</t>
  </si>
  <si>
    <t xml:space="preserve"> Sredstva i oprema za zaštitu tijela - zaštitna odjeća</t>
  </si>
  <si>
    <t xml:space="preserve"> Službena i radna odjeća, radne uniforme</t>
  </si>
  <si>
    <t xml:space="preserve">Ostala zaštitna oprema </t>
  </si>
  <si>
    <t xml:space="preserve"> Dijelovi za kiseonički izolacioni aparat</t>
  </si>
  <si>
    <t xml:space="preserve"> Ostala sredstva i oprema</t>
  </si>
  <si>
    <t>3. PP ZAŠTITNA OPREMA ZA VATROGASNE, SPECIJALIZOVANE JEDINICE, MAŠINE,UREĐAJE I OBJEKTE</t>
  </si>
  <si>
    <t xml:space="preserve"> PP zaštitna oprema </t>
  </si>
  <si>
    <t>Sanitarna zaštita (deratizacija, dezinsekcija i dezinfekcija)</t>
  </si>
  <si>
    <t>UKUPNO 2. ZAŠTITNA OPREMA, SREDSTVA, REZERVNI DIJELOVI I ....</t>
  </si>
  <si>
    <t>II i III kvartal</t>
  </si>
  <si>
    <t>5.3.</t>
  </si>
  <si>
    <t>5.4.</t>
  </si>
  <si>
    <t>5.5.</t>
  </si>
  <si>
    <t>5.6.</t>
  </si>
  <si>
    <t>5.7.</t>
  </si>
  <si>
    <t>5.8.</t>
  </si>
  <si>
    <t>5.9.</t>
  </si>
  <si>
    <t>5.10.</t>
  </si>
  <si>
    <t>Računraska tehnološka oprema - dijelovi</t>
  </si>
  <si>
    <t>Kečap</t>
  </si>
  <si>
    <t>Slatki program - voće</t>
  </si>
  <si>
    <t>Slatki program - kolači</t>
  </si>
  <si>
    <t>Đubrivo</t>
  </si>
  <si>
    <t>Rezervni dijelovi za održavanje stalnih sredstava</t>
  </si>
  <si>
    <t>Prevozne usluge u cestovnom saobraćaju</t>
  </si>
  <si>
    <t>Prevozne usluge u željezničkom saobraćaju</t>
  </si>
  <si>
    <t>6.4.</t>
  </si>
  <si>
    <t>Utrošeni benzin u upravi i administraciji</t>
  </si>
  <si>
    <t>Ostali materijal - metalna industrija</t>
  </si>
  <si>
    <t>Ostali rezervni dijelovi (mašinski dio)</t>
  </si>
  <si>
    <t>I, II i III kvartal</t>
  </si>
  <si>
    <t>I i II kvatal</t>
  </si>
  <si>
    <t>I i II kvartal</t>
  </si>
  <si>
    <t>Usluge tekućeg održavanja - građevinski objekti</t>
  </si>
  <si>
    <t>UKUPNO 13. REMONT BAGERA EŠ 6/45</t>
  </si>
  <si>
    <t>UKUPNO 16. ELEKTRIČNA ENERGIJA</t>
  </si>
  <si>
    <t>UKUPNO 17. POŠTANSKE I TELEKOMUNIKACIJSKE USLUGE</t>
  </si>
  <si>
    <t>55400000</t>
  </si>
  <si>
    <t>22.21</t>
  </si>
  <si>
    <t>GODIŠNJI PLAN NABAVKI ZA 2015. GODINU</t>
  </si>
  <si>
    <t>Broj: _______/15</t>
  </si>
  <si>
    <t>Tuzla, ____________2015. godine</t>
  </si>
  <si>
    <t>Quintolubric 818-2</t>
  </si>
  <si>
    <t>Vijčana roba za konzole (JP EP BiH d.d. - Sarajevo)</t>
  </si>
  <si>
    <t>Limovi za konzole (JP EP BiH d.d. - Sarajevo)</t>
  </si>
  <si>
    <t>Plosni čeici za konzole (JP EP BiH d.d. - Sarajevo)</t>
  </si>
  <si>
    <t>Okrugli čelici za konzole (JP EP BiH d.d. - Sarajevo)</t>
  </si>
  <si>
    <t>Čelični profili za konzole (JP EP BiH d.d. - Sarajevo)</t>
  </si>
  <si>
    <t>Čelične cijevi za konzole (JP EP BiH d.d. - Sarajevo)</t>
  </si>
  <si>
    <t>Ostali materijal - mašinski dio (kudelja, silikon, pamučnjak, ...)</t>
  </si>
  <si>
    <t>Utrošene unutarnje gume</t>
  </si>
  <si>
    <t>RD za grabuljare, trake ...</t>
  </si>
  <si>
    <t>Utrošeni rezervni dijelovi - mašinski dijelovi</t>
  </si>
  <si>
    <t>RD za centrifugalne pumpe</t>
  </si>
  <si>
    <t>RD za traktor R76</t>
  </si>
  <si>
    <t>Kružna staza za bager SH630</t>
  </si>
  <si>
    <t>Utrošeni rezervni dijelovi za ostale potrebe</t>
  </si>
  <si>
    <t>Utrošeni rezervni dijelovi za održavanje stalnih stredstava</t>
  </si>
  <si>
    <t xml:space="preserve">Remont reduktora </t>
  </si>
  <si>
    <t>Godišnji remont EŠ 6/45 br. 1 i 3</t>
  </si>
  <si>
    <t>Godišnji remont drobilice DP 500 br. 1 i 2</t>
  </si>
  <si>
    <t>Remont hidrauličnih cilindara i komponenti</t>
  </si>
  <si>
    <t>Remont hidrauličnih pumpi i motora</t>
  </si>
  <si>
    <t>Usluge održavanja mašinske opreme (treća lica)</t>
  </si>
  <si>
    <t>Troškovi usluga tekućeg održavanja</t>
  </si>
  <si>
    <t>Usluge gumiranja bubnjeva (vulkaniziranje bubnjeva)</t>
  </si>
  <si>
    <t>Usluge cinčanja za konzole (JP EP BiH d.d. - Sarajevo)</t>
  </si>
  <si>
    <t>Usluge održavanja i servisiranje vozila</t>
  </si>
  <si>
    <t>Srednjenaponski kablovi</t>
  </si>
  <si>
    <t>NN kablovi</t>
  </si>
  <si>
    <t>VN prekidači</t>
  </si>
  <si>
    <t>VN kontakteri</t>
  </si>
  <si>
    <t>NN prekidači</t>
  </si>
  <si>
    <t>NN kontakteri</t>
  </si>
  <si>
    <t>Ostala sklopbna oprema i dijelovi</t>
  </si>
  <si>
    <t>Grebenaste preklopke i tasteri</t>
  </si>
  <si>
    <t>Termički i vremenski releji</t>
  </si>
  <si>
    <t>Repromaterijal u Ex izvedbi</t>
  </si>
  <si>
    <t>Ostala oprema u Ex izvedbi</t>
  </si>
  <si>
    <t>Elektronička oprema u Ex izvedbi</t>
  </si>
  <si>
    <t>Svjetiljke i reflektori</t>
  </si>
  <si>
    <t>Rasvjetni materijal</t>
  </si>
  <si>
    <t>7.7.</t>
  </si>
  <si>
    <t xml:space="preserve">Elektronički  alat i pribor </t>
  </si>
  <si>
    <t>Elektronički priobor za bager EŠ</t>
  </si>
  <si>
    <t>Računarska oprema - dijelovi</t>
  </si>
  <si>
    <t>Rezervni dijelovi kapnih lampi u Ex izvedbi</t>
  </si>
  <si>
    <t>Rezervni dijelovi kapnih lampi u običnoj izvedbi</t>
  </si>
  <si>
    <t>Popravak i servisiranje elektro pumpi</t>
  </si>
  <si>
    <t xml:space="preserve">Popravak i servisiranje potapajućih pumpi snaga manjih od 38 kW </t>
  </si>
  <si>
    <t>53210600</t>
  </si>
  <si>
    <t>Servis i popravka električnih uređaja i mašina u običnoj izvedbi</t>
  </si>
  <si>
    <t>Reaparacija kontakata sklopnih uređaja</t>
  </si>
  <si>
    <t>Ispitivanje ommetara i uređaja za paljenje mina</t>
  </si>
  <si>
    <t>Servis elektroničke opreme za Rudnik "Mramor"</t>
  </si>
  <si>
    <t>Popravak kontrolnika izolacija</t>
  </si>
  <si>
    <t>Remont el. opreme za KMŠČ</t>
  </si>
  <si>
    <t>Godišnji pregled i servis UIS</t>
  </si>
  <si>
    <t>Rekonstrukcije telefonskih centrala</t>
  </si>
  <si>
    <t>Rekonstrukcije kolske vage na Rudniku "Šikulje"</t>
  </si>
  <si>
    <t>Troškovi i održavanje informatičke opreme (usluge i rezervni dijelovi)</t>
  </si>
  <si>
    <t xml:space="preserve">Pregled cjelokupne elektro opreme Rudnika u Ex izvedbi od strane Ex komisije </t>
  </si>
  <si>
    <t>Popravak radio stanica</t>
  </si>
  <si>
    <t>Popravak detektora metala</t>
  </si>
  <si>
    <t>Servisiranje klima uređaja</t>
  </si>
  <si>
    <t>Sanacija rasvjetne mreže rudarskog kruga</t>
  </si>
  <si>
    <t>53210400</t>
  </si>
  <si>
    <t>Uništenje korova i rastinja oko TS, VN postrojenja i BTS</t>
  </si>
  <si>
    <t>Remonti, rekonstrukcije, mjerenja i ispitivanja</t>
  </si>
  <si>
    <t>Servis, verifikacija i opremanje vaga</t>
  </si>
  <si>
    <t>Sanacija dalekovoda</t>
  </si>
  <si>
    <t>13. REMONTA DIJELA ELEKTRO OPREME KMŠČ</t>
  </si>
  <si>
    <t>Remont i supstitucija opreme na dizalici TAKRAF</t>
  </si>
  <si>
    <t>Dogradnja priključnog postrojenja 6kV tipa "DELS 12" za dvije ćelije</t>
  </si>
  <si>
    <t>Revitalizacija i reparacija VN postrojenja i BTS</t>
  </si>
  <si>
    <t>18.1</t>
  </si>
  <si>
    <t>Održavanje 6kV DV Lukavačka rijeka</t>
  </si>
  <si>
    <t>Održavanje 6kV DV Dobrnja</t>
  </si>
  <si>
    <t xml:space="preserve">Održavanje TS 35/6 KV Dobrnja </t>
  </si>
  <si>
    <t xml:space="preserve">Održavanje TS 35/6 KV L. Rijeka </t>
  </si>
  <si>
    <t xml:space="preserve">Održavanje TS 35/6 KV Bukinje </t>
  </si>
  <si>
    <t>Održavanje 6kV DV bunari</t>
  </si>
  <si>
    <t>Mjerenja na elektro uređajima i instalacijama</t>
  </si>
  <si>
    <t>Ostale usluge</t>
  </si>
  <si>
    <t>18. USLUGE POGONA "RADIONICE" U ŠIĆKOM BRODU</t>
  </si>
  <si>
    <t>UKUPNO 18. USLUGE POGONA "RADIONICE" U ŠIĆKOM BRODU</t>
  </si>
  <si>
    <t>Remonti, rekonstrukcije, mjerenja i ispitivanja leketro instalacija na rudarskoj opremi</t>
  </si>
  <si>
    <t>Troškovi tekućeg održavanja</t>
  </si>
  <si>
    <t>Troškovi tekućeg održavanja - infrastrukturni objekti</t>
  </si>
  <si>
    <t>Usluge održavanja softvera računara</t>
  </si>
  <si>
    <t>Usluge baždarenja vatrogasnih aparata, tahografa i ostala baždarenja</t>
  </si>
  <si>
    <t>Ostale servisne usluge - fotokopir aparati</t>
  </si>
  <si>
    <t xml:space="preserve">Usluge izrade jamskih prostorija - šire pripreme </t>
  </si>
  <si>
    <t>UKUPNO RUDARSKI DIO U 2015. GODINI</t>
  </si>
  <si>
    <t>INOX cijevi za filtere</t>
  </si>
  <si>
    <t>PE odvodni cjevovodi i spojnice</t>
  </si>
  <si>
    <t>Centrifugalne pumpe</t>
  </si>
  <si>
    <t>Bušaća garnitura za izvođenje jamskih bušotina</t>
  </si>
  <si>
    <t>Aparat za varenje plastičnih cijevi</t>
  </si>
  <si>
    <t>Čišćenje i sanacija bunara</t>
  </si>
  <si>
    <t>Remont centrifugalnih pumpi</t>
  </si>
  <si>
    <t>Remont muljnih pumpi</t>
  </si>
  <si>
    <t>UKUPNO ODVODNJAVANJE U 2015. GODINI</t>
  </si>
  <si>
    <t>Pileća kobasica 250g konfekcija</t>
  </si>
  <si>
    <t>Juneća roštiljska kobasica 250 gr.konfekcija</t>
  </si>
  <si>
    <t>Kranjska kobasica 250 gr.konfekcija</t>
  </si>
  <si>
    <t>Čili kobasica 200g konfekcija</t>
  </si>
  <si>
    <t>Kulen</t>
  </si>
  <si>
    <t>Riba tunjevina 170 gr. LO</t>
  </si>
  <si>
    <t>ABC sir 100g</t>
  </si>
  <si>
    <t>Kisela voda 0,5l</t>
  </si>
  <si>
    <t>Kisela voda 2,0l</t>
  </si>
  <si>
    <t>Obična voda 0,5l</t>
  </si>
  <si>
    <t>Sok ŠG 0,2l jabuka</t>
  </si>
  <si>
    <t>Sok ŠG 0,2l narandža</t>
  </si>
  <si>
    <t>Sok ŠG 0,2l jborovnica</t>
  </si>
  <si>
    <t>Sok ŠG 0,2l breskva</t>
  </si>
  <si>
    <t>Panirani oslić</t>
  </si>
  <si>
    <t>Paradajz pire, đuveč, grašak 5/1</t>
  </si>
  <si>
    <t>Majoneza i senf</t>
  </si>
  <si>
    <t xml:space="preserve"> Sredstva i oprema za zaštitu sluha</t>
  </si>
  <si>
    <t xml:space="preserve"> Sredstva i oprema za zaštitu nogu</t>
  </si>
  <si>
    <t>Sredstva i oprema za zaštitu od pada sa visine</t>
  </si>
  <si>
    <t>Zaštitna oprema od udara el.struje</t>
  </si>
  <si>
    <t>4. ZAŠTITNA OPREMA - SITAN INVENTAR</t>
  </si>
  <si>
    <t>UKUPNO 4. ZAŠTITNA OPREMA - SITAN INVENTAR</t>
  </si>
  <si>
    <t>Dijelovi za BG-4</t>
  </si>
  <si>
    <t>Motorna pila za drvo</t>
  </si>
  <si>
    <t>Pneumatska pila za drvo</t>
  </si>
  <si>
    <t>Komplet oprema za spuštanje osoba u rudnička okna i šahtove</t>
  </si>
  <si>
    <t>Rezni aparat za sječenje metala</t>
  </si>
  <si>
    <t>Digitalni aparat za alko-test</t>
  </si>
  <si>
    <t>Izolacioni samospasioci</t>
  </si>
  <si>
    <t>4.3.</t>
  </si>
  <si>
    <t>5. SANITETSKI MATERIJAL</t>
  </si>
  <si>
    <t>Sanitetski materijal</t>
  </si>
  <si>
    <t>UKUPNO 5. SANITETSKI MATERIJAL</t>
  </si>
  <si>
    <t>6. OSTALA ZAŠTITNA I POMOĆNA OPREMA</t>
  </si>
  <si>
    <t>UKUPNO 6. OSTALA ZAŠTITNA I POMOĆNA OPREMA</t>
  </si>
  <si>
    <t xml:space="preserve">Termometar </t>
  </si>
  <si>
    <t>Ampule za minske bušotine (vodeni čep)</t>
  </si>
  <si>
    <t xml:space="preserve">Plan zaštite od požara </t>
  </si>
  <si>
    <t>7. OBUKA I CERTIFICIRANJE</t>
  </si>
  <si>
    <t>UKUPNO 7. OBUKA I CERTIFICIRANJE</t>
  </si>
  <si>
    <t>Vježbe za članove čete - komora</t>
  </si>
  <si>
    <t>Certifikati za vatrogasce</t>
  </si>
  <si>
    <t>UKUPNO 8. PERIODIČNI PREGLEDI PP APARATA I HIDRAN.MREŽA</t>
  </si>
  <si>
    <t xml:space="preserve">Periodični pregled PP aparata i hidrantskih mreža </t>
  </si>
  <si>
    <t>8. PERIODIČNI PREGLEDI PP APARATA I HIDRANTSKIH MREŽA</t>
  </si>
  <si>
    <t>Instrumenti za induciranje plinova</t>
  </si>
  <si>
    <t>Ostala oprema u četama za spasavanje</t>
  </si>
  <si>
    <t>VN zaštitna oprema</t>
  </si>
  <si>
    <t>9. PERIODIČNI PREGLEDI INSTRUMENATA, IZ APARATA VN ZAŠTITNE OPREME</t>
  </si>
  <si>
    <t>UKUPNO 9. PERIODIČNI PREGLEDI INSTRUMENATA,IZ APARATA VN ZAŠT.OPREME</t>
  </si>
  <si>
    <t>10.  PERIODIČNI PREGLEDI</t>
  </si>
  <si>
    <t>UKUPNO  10. PERIODIČNI PREGLEDI</t>
  </si>
  <si>
    <t>Periodični ljekarski pregledi (sanitarni pregledi i ambulante)</t>
  </si>
  <si>
    <t>Periodični pregledi mašina i uređaja</t>
  </si>
  <si>
    <t>Periodični pregledi mikroklima</t>
  </si>
  <si>
    <t>Održavanje objekata</t>
  </si>
  <si>
    <t>10.4.</t>
  </si>
  <si>
    <t>10.5.</t>
  </si>
  <si>
    <t>UKUPNO ZAŠTITA NA RADU ZA 2015. GODINU</t>
  </si>
  <si>
    <t>UKUPNO ELEKTRO DIO U 2015. GODINI</t>
  </si>
  <si>
    <t>50002001</t>
  </si>
  <si>
    <t>50002002</t>
  </si>
  <si>
    <t>UKUPNO PREHRAMBENI PROIZVODI  ZA 2015. GODINU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</si>
  <si>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</si>
  <si>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</si>
  <si>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</si>
  <si>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</si>
  <si>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</si>
  <si>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</si>
  <si>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</si>
  <si>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</si>
  <si>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</si>
  <si>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</si>
  <si>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</si>
  <si>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</si>
  <si>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</si>
  <si>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</si>
  <si>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</si>
  <si>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</si>
  <si>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</si>
  <si>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</si>
  <si>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</si>
  <si>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</si>
  <si>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</si>
  <si>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</si>
  <si>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</si>
  <si>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</si>
  <si>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</si>
  <si>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</si>
  <si>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</si>
  <si>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</si>
  <si>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</si>
  <si>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</si>
  <si>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</si>
  <si>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</si>
  <si>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</si>
  <si>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</si>
  <si>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</si>
  <si>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</si>
  <si>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</si>
  <si>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</si>
  <si>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</si>
  <si>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</si>
  <si>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</si>
  <si>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</si>
  <si>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</si>
  <si>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</si>
  <si>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</si>
  <si>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</si>
  <si>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</si>
  <si>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</si>
  <si>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</si>
  <si>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</si>
  <si>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</si>
  <si>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</si>
  <si>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</si>
  <si>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</si>
  <si>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</si>
  <si>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</si>
  <si>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</si>
  <si>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</si>
  <si>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</si>
  <si>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</si>
  <si>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2.4.</t>
  </si>
  <si>
    <t>2.5.</t>
  </si>
  <si>
    <t>2.6.</t>
  </si>
  <si>
    <t>2.7.</t>
  </si>
  <si>
    <t>8.6</t>
  </si>
  <si>
    <t>10.2</t>
  </si>
  <si>
    <t>11.9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</si>
  <si>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</si>
  <si>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</si>
  <si>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</si>
  <si>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</si>
  <si>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</si>
  <si>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</si>
  <si>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</si>
  <si>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</si>
  <si>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</si>
  <si>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</si>
  <si>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</si>
  <si>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</si>
  <si>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</si>
  <si>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</si>
  <si>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</si>
  <si>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</si>
  <si>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Ostale razne usluge trećih lica</t>
  </si>
  <si>
    <t>13.2</t>
  </si>
  <si>
    <t>13.3</t>
  </si>
  <si>
    <t>UKUPNO 15. REMONT VN PREKIDAČA</t>
  </si>
  <si>
    <t>18.2</t>
  </si>
  <si>
    <t>18.3</t>
  </si>
  <si>
    <t>18.4</t>
  </si>
  <si>
    <t>18.5</t>
  </si>
  <si>
    <t>18.6</t>
  </si>
  <si>
    <t>18.7</t>
  </si>
  <si>
    <t>18.8</t>
  </si>
  <si>
    <t>18.9</t>
  </si>
  <si>
    <t>4.4.</t>
  </si>
  <si>
    <t>4.5.</t>
  </si>
  <si>
    <t>4.6.</t>
  </si>
  <si>
    <t>4.7.</t>
  </si>
  <si>
    <t>7.4.</t>
  </si>
  <si>
    <t>7.5.</t>
  </si>
  <si>
    <t>7.6.</t>
  </si>
  <si>
    <t>12.6.</t>
  </si>
  <si>
    <t>12.7.</t>
  </si>
  <si>
    <t>12.8.</t>
  </si>
  <si>
    <t>12.9.</t>
  </si>
  <si>
    <t>12.10.</t>
  </si>
  <si>
    <t>15.6.</t>
  </si>
  <si>
    <t>15.7.</t>
  </si>
  <si>
    <t>Materijal za pakovanje valjaka</t>
  </si>
  <si>
    <t>17.43.</t>
  </si>
  <si>
    <t>17.44.</t>
  </si>
  <si>
    <t>17.45.</t>
  </si>
  <si>
    <t>19.8.</t>
  </si>
  <si>
    <t xml:space="preserve">GRUPA 513 </t>
  </si>
  <si>
    <t xml:space="preserve">GRUPA 532 </t>
  </si>
  <si>
    <t>Sanacija nosača pruge pokretnih kolica</t>
  </si>
  <si>
    <t>Razvodni ventil HV 10</t>
  </si>
  <si>
    <t>Lamele za elektromagnetnu spojnicu ESD - 100</t>
  </si>
  <si>
    <t>Hidraulični cilindar za podizanje i spuštanje rezne ruke kombajna</t>
  </si>
  <si>
    <t>RD povratne stanice transportera EKF-E74V-R08</t>
  </si>
  <si>
    <t>RD jednolančanog grabuljastog transportera EKF-E74V</t>
  </si>
  <si>
    <t>Ultrack letva kovana</t>
  </si>
  <si>
    <t>Obruč zupčanika sklopke, zubčanik grede pohonske zvijezde</t>
  </si>
  <si>
    <t>Bubnjevi</t>
  </si>
  <si>
    <t xml:space="preserve">Prečka transportnog lanca Ø 18x64 i spojnice lanaca Ø 18x64 </t>
  </si>
  <si>
    <t>Pištolj za punjenje hidrauličnih cilindara emultijom</t>
  </si>
  <si>
    <t>Periodično ispitivanje opreme ( kranova, dizalica, cjevopolagača )</t>
  </si>
  <si>
    <t>Hidromotor AF za bager RH-40 kat.br. 1128975 (1 kom)</t>
  </si>
  <si>
    <t>Zub vedrice</t>
  </si>
  <si>
    <t>RD za reznu ruku</t>
  </si>
  <si>
    <t>Bijela kovina</t>
  </si>
  <si>
    <t>Sanacija pogonskog bubnja Ø 800x2300(1 kom) i sanacija red</t>
  </si>
  <si>
    <t>Osovine i čahure</t>
  </si>
  <si>
    <t>Manometar 0÷600 bar sa Bourdonovom cijevi</t>
  </si>
  <si>
    <t>Hydrospeicher (hidroakumulator) 2,5 l-400 bar</t>
  </si>
  <si>
    <t>Vodilica prisilna kombajna EDW-150-2L</t>
  </si>
  <si>
    <t>Rotor drobilice</t>
  </si>
  <si>
    <t>Osvinski slog za četverolančani grabuljar</t>
  </si>
  <si>
    <t>Ispitivanje magnetno-indukcionom metodom anker užadi</t>
  </si>
  <si>
    <t>15.8.</t>
  </si>
  <si>
    <t>15.9.</t>
  </si>
  <si>
    <t>17.46.</t>
  </si>
  <si>
    <t>17.47.</t>
  </si>
  <si>
    <t>17.48.</t>
  </si>
  <si>
    <t>17.49.</t>
  </si>
  <si>
    <t>17.50.</t>
  </si>
  <si>
    <t>17.51.</t>
  </si>
  <si>
    <t>17.52.</t>
  </si>
  <si>
    <t>17.53.</t>
  </si>
  <si>
    <t>17.54.</t>
  </si>
  <si>
    <t>17.55.</t>
  </si>
  <si>
    <t>17.56.</t>
  </si>
  <si>
    <t>17.57.</t>
  </si>
  <si>
    <t>17.58.</t>
  </si>
  <si>
    <t>17.59.</t>
  </si>
  <si>
    <t>17.60.</t>
  </si>
  <si>
    <t>17.61.</t>
  </si>
  <si>
    <t>17.62.</t>
  </si>
  <si>
    <t>23.12.</t>
  </si>
  <si>
    <t>23.13.</t>
  </si>
  <si>
    <t>23.14.</t>
  </si>
  <si>
    <t>23.15.</t>
  </si>
  <si>
    <t>23.16.</t>
  </si>
  <si>
    <t>17.40.</t>
  </si>
  <si>
    <t>17.41.</t>
  </si>
  <si>
    <t>17.42.</t>
  </si>
  <si>
    <t>Postrojenje 6kV +1 H</t>
  </si>
  <si>
    <t>Niskonaponski razvodni ormar +1N</t>
  </si>
  <si>
    <t>Postrijenje 6kV</t>
  </si>
  <si>
    <t>Asinhroni kavezni trofazni motor 160 Kw 500 V</t>
  </si>
  <si>
    <t>Utrošak sirovina i materijala u proizvodnji - metalna industrija</t>
  </si>
  <si>
    <t>15.10.</t>
  </si>
  <si>
    <t>Čelici</t>
  </si>
  <si>
    <t>7.8.</t>
  </si>
  <si>
    <t>Uvodnice</t>
  </si>
  <si>
    <t>9.9.</t>
  </si>
  <si>
    <t>Pjeskarenje i AKZ</t>
  </si>
  <si>
    <t>O / D</t>
  </si>
  <si>
    <t>Trakaste zavjese</t>
  </si>
  <si>
    <t>9.10.</t>
  </si>
  <si>
    <t>Iznajmljivanje skipa</t>
  </si>
  <si>
    <t>15.11.</t>
  </si>
  <si>
    <t>Osnovne sirovine i materijal - Vijci</t>
  </si>
  <si>
    <t>Osnovne sirovine i materijal - Plosni čelici</t>
  </si>
  <si>
    <t>15.12.</t>
  </si>
  <si>
    <t>7.9.</t>
  </si>
  <si>
    <t>Elektro oprema za izradu razvodnog ormara</t>
  </si>
  <si>
    <t>24.2.</t>
  </si>
  <si>
    <t>Usluge održavanja vozila - pranje vozila</t>
  </si>
  <si>
    <t>9.11.</t>
  </si>
  <si>
    <t>Iznajmljivanje labudice</t>
  </si>
  <si>
    <t>24.3.</t>
  </si>
  <si>
    <t>Vulkanizerske usluge</t>
  </si>
  <si>
    <t>6.5.</t>
  </si>
  <si>
    <t>Usluge autodizalice</t>
  </si>
  <si>
    <t>7.10.</t>
  </si>
  <si>
    <t>Digitalni nadzorni relej napona</t>
  </si>
  <si>
    <t>9.6</t>
  </si>
  <si>
    <t>Elektro materijal za sanaciju razvodnih tabli</t>
  </si>
  <si>
    <t>5.11.</t>
  </si>
  <si>
    <t>Papir za pakovanje</t>
  </si>
  <si>
    <t>19.9.</t>
  </si>
  <si>
    <t>Rotor i kvačilo alnasera za ULT-u</t>
  </si>
  <si>
    <t>19.10.</t>
  </si>
  <si>
    <t>Alnaser i ležaj za TAM 190</t>
  </si>
  <si>
    <t>10.6.</t>
  </si>
  <si>
    <t>Sanitarni nadzor radnih površina i uzorkovanje hrane</t>
  </si>
  <si>
    <t>6.6.</t>
  </si>
  <si>
    <t>Peažne vožnje parnih lokomotiva</t>
  </si>
  <si>
    <t>Staklenje prozora</t>
  </si>
  <si>
    <t>K / D</t>
  </si>
  <si>
    <t>5.12.</t>
  </si>
  <si>
    <t>Protivkotlovac</t>
  </si>
  <si>
    <t>5.13.</t>
  </si>
  <si>
    <t>Sredstvo za dezinfekciju</t>
  </si>
  <si>
    <t>5.14.</t>
  </si>
  <si>
    <t>Vrećice</t>
  </si>
  <si>
    <t>17.63.</t>
  </si>
  <si>
    <t xml:space="preserve">Prečka transportnog lanca   </t>
  </si>
  <si>
    <t>Znakovi</t>
  </si>
  <si>
    <t>15.13.</t>
  </si>
  <si>
    <t>Prečistači goriva</t>
  </si>
  <si>
    <t>Vodovodni materijal</t>
  </si>
  <si>
    <t>Suhi pijesak</t>
  </si>
  <si>
    <t>9.12.</t>
  </si>
  <si>
    <t>Zaštita objekta tehničke konttrole</t>
  </si>
  <si>
    <t>17.64.</t>
  </si>
  <si>
    <t>Zupčaste pumpe</t>
  </si>
  <si>
    <t>7.11.</t>
  </si>
  <si>
    <t>Usluge održavanja prezentacije www.kreka.ba</t>
  </si>
  <si>
    <t>9.13.</t>
  </si>
  <si>
    <t>Pratnja kompozicije teretnog voza</t>
  </si>
  <si>
    <t>In-house trening</t>
  </si>
  <si>
    <t>7.12.</t>
  </si>
  <si>
    <t>Čišćenje, kalibracija i verifikacija vaga</t>
  </si>
  <si>
    <t>23.17.</t>
  </si>
  <si>
    <t>Popravka ULT-e</t>
  </si>
  <si>
    <t>4</t>
  </si>
  <si>
    <t>1.4</t>
  </si>
  <si>
    <t>O / K</t>
  </si>
  <si>
    <t>Metalostrugarski alat</t>
  </si>
  <si>
    <t>11.7.</t>
  </si>
  <si>
    <t>O / K / D</t>
  </si>
  <si>
    <t>O / K /D</t>
  </si>
  <si>
    <t xml:space="preserve">O </t>
  </si>
  <si>
    <t>O / P</t>
  </si>
  <si>
    <t xml:space="preserve">P </t>
  </si>
  <si>
    <t>Remont bunarskih pumpi</t>
  </si>
  <si>
    <t>UKUPNO MAŠINSKI DIO U 2015. GODINI</t>
  </si>
  <si>
    <t>4.8.</t>
  </si>
  <si>
    <t>RD za LEIBHERR 974</t>
  </si>
  <si>
    <t>4.9.</t>
  </si>
  <si>
    <t>RD za potopljenu opremu</t>
  </si>
  <si>
    <t>4.10.</t>
  </si>
  <si>
    <t>RD za VN i NN postrojenja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</si>
</sst>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M&quot;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1" fontId="42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16" fontId="44" fillId="33" borderId="10" xfId="0" applyNumberFormat="1" applyFont="1" applyFill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4" fontId="44" fillId="35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4" fontId="44" fillId="35" borderId="10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44" fillId="0" borderId="10" xfId="0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45" fillId="33" borderId="0" xfId="0" applyNumberFormat="1" applyFont="1" applyFill="1" applyBorder="1" applyAlignment="1">
      <alignment horizontal="center"/>
    </xf>
    <xf numFmtId="1" fontId="4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43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vertical="center"/>
    </xf>
    <xf numFmtId="0" fontId="42" fillId="34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/>
    </xf>
    <xf numFmtId="49" fontId="42" fillId="34" borderId="0" xfId="0" applyNumberFormat="1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vertical="center"/>
    </xf>
    <xf numFmtId="0" fontId="45" fillId="34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1" fontId="44" fillId="0" borderId="0" xfId="0" applyNumberFormat="1" applyFont="1" applyAlignment="1">
      <alignment horizontal="center"/>
    </xf>
    <xf numFmtId="0" fontId="4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42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43" fillId="34" borderId="13" xfId="0" applyFont="1" applyFill="1" applyBorder="1" applyAlignment="1">
      <alignment horizontal="left"/>
    </xf>
    <xf numFmtId="0" fontId="43" fillId="34" borderId="21" xfId="0" applyFont="1" applyFill="1" applyBorder="1" applyAlignment="1">
      <alignment horizontal="left"/>
    </xf>
    <xf numFmtId="0" fontId="43" fillId="34" borderId="16" xfId="0" applyFont="1" applyFill="1" applyBorder="1" applyAlignment="1">
      <alignment horizontal="left"/>
    </xf>
    <xf numFmtId="0" fontId="43" fillId="34" borderId="0" xfId="0" applyFont="1" applyFill="1" applyAlignment="1">
      <alignment horizontal="center"/>
    </xf>
    <xf numFmtId="0" fontId="43" fillId="34" borderId="13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49" fontId="43" fillId="34" borderId="13" xfId="0" applyNumberFormat="1" applyFont="1" applyFill="1" applyBorder="1" applyAlignment="1">
      <alignment horizontal="left" vertical="center" wrapText="1"/>
    </xf>
    <xf numFmtId="49" fontId="43" fillId="34" borderId="21" xfId="0" applyNumberFormat="1" applyFont="1" applyFill="1" applyBorder="1" applyAlignment="1">
      <alignment horizontal="left" vertical="center" wrapText="1"/>
    </xf>
    <xf numFmtId="49" fontId="43" fillId="34" borderId="16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9"/>
  <sheetViews>
    <sheetView tabSelected="1"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9.140625" style="123" customWidth="1"/>
    <col min="2" max="2" width="9.140625" style="241" customWidth="1"/>
    <col min="3" max="3" width="16.421875" style="140" customWidth="1"/>
    <col min="4" max="4" width="59.00390625" style="123" customWidth="1"/>
    <col min="5" max="5" width="19.421875" style="82" customWidth="1"/>
    <col min="6" max="6" width="28.140625" style="134" customWidth="1"/>
    <col min="7" max="7" width="13.7109375" style="134" customWidth="1"/>
    <col min="8" max="8" width="12.8515625" style="134" customWidth="1"/>
  </cols>
  <sheetData>
    <row r="1" spans="1:8" ht="15">
      <c r="A1" s="10" t="s">
        <v>318</v>
      </c>
      <c r="B1" s="239"/>
      <c r="C1" s="78"/>
      <c r="D1" s="65"/>
      <c r="E1" s="11"/>
      <c r="F1" s="37"/>
      <c r="G1" s="37"/>
      <c r="H1" s="37"/>
    </row>
    <row r="2" spans="1:51" ht="15">
      <c r="A2" s="65"/>
      <c r="B2" s="239"/>
      <c r="C2" s="78"/>
      <c r="D2" s="65"/>
      <c r="E2" s="11"/>
      <c r="F2" s="37"/>
      <c r="G2" s="37"/>
      <c r="H2" s="3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</row>
    <row r="3" spans="1:51" s="14" customFormat="1" ht="15">
      <c r="A3" s="274" t="s">
        <v>0</v>
      </c>
      <c r="B3" s="274"/>
      <c r="C3" s="274"/>
      <c r="D3" s="274"/>
      <c r="E3" s="274"/>
      <c r="F3" s="274"/>
      <c r="G3" s="274"/>
      <c r="H3" s="274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1" s="14" customFormat="1" ht="25.5">
      <c r="A4" s="18" t="s">
        <v>1</v>
      </c>
      <c r="B4" s="190" t="s">
        <v>2</v>
      </c>
      <c r="C4" s="17" t="s">
        <v>230</v>
      </c>
      <c r="D4" s="18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</row>
    <row r="5" spans="1:51" s="14" customFormat="1" ht="15">
      <c r="A5" s="19">
        <v>1</v>
      </c>
      <c r="B5" s="20" t="s">
        <v>8</v>
      </c>
      <c r="C5" s="76">
        <v>51240000</v>
      </c>
      <c r="D5" s="22" t="s">
        <v>9</v>
      </c>
      <c r="E5" s="179">
        <v>4176117</v>
      </c>
      <c r="F5" s="36" t="s">
        <v>519</v>
      </c>
      <c r="G5" s="184" t="s">
        <v>521</v>
      </c>
      <c r="H5" s="36" t="s">
        <v>524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</row>
    <row r="6" spans="1:51" s="14" customFormat="1" ht="15">
      <c r="A6" s="19">
        <v>2</v>
      </c>
      <c r="B6" s="20" t="s">
        <v>10</v>
      </c>
      <c r="C6" s="76">
        <v>51241000</v>
      </c>
      <c r="D6" s="22" t="s">
        <v>11</v>
      </c>
      <c r="E6" s="179">
        <v>23444</v>
      </c>
      <c r="F6" s="36" t="s">
        <v>519</v>
      </c>
      <c r="G6" s="184" t="s">
        <v>521</v>
      </c>
      <c r="H6" s="36" t="s">
        <v>524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</row>
    <row r="7" spans="1:51" s="14" customFormat="1" ht="15">
      <c r="A7" s="19">
        <v>3</v>
      </c>
      <c r="B7" s="20" t="s">
        <v>207</v>
      </c>
      <c r="C7" s="76">
        <v>51242000</v>
      </c>
      <c r="D7" s="22" t="s">
        <v>615</v>
      </c>
      <c r="E7" s="179">
        <v>9197</v>
      </c>
      <c r="F7" s="36" t="s">
        <v>519</v>
      </c>
      <c r="G7" s="184" t="s">
        <v>521</v>
      </c>
      <c r="H7" s="36" t="s">
        <v>524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</row>
    <row r="8" spans="1:51" s="14" customFormat="1" ht="15">
      <c r="A8" s="19">
        <v>4</v>
      </c>
      <c r="B8" s="20" t="s">
        <v>208</v>
      </c>
      <c r="C8" s="76">
        <v>51242100</v>
      </c>
      <c r="D8" s="22" t="s">
        <v>231</v>
      </c>
      <c r="E8" s="179">
        <v>20945</v>
      </c>
      <c r="F8" s="188" t="s">
        <v>519</v>
      </c>
      <c r="G8" s="188" t="s">
        <v>521</v>
      </c>
      <c r="H8" s="188" t="s">
        <v>524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</row>
    <row r="9" spans="1:51" s="14" customFormat="1" ht="15">
      <c r="A9" s="278" t="s">
        <v>442</v>
      </c>
      <c r="B9" s="278"/>
      <c r="C9" s="278"/>
      <c r="D9" s="278"/>
      <c r="E9" s="9">
        <f>SUM(E5:E8)</f>
        <v>4229703</v>
      </c>
      <c r="F9" s="36"/>
      <c r="G9" s="36"/>
      <c r="H9" s="3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</row>
    <row r="10" spans="1:51" ht="15">
      <c r="A10" s="276"/>
      <c r="B10" s="276"/>
      <c r="C10" s="276"/>
      <c r="D10" s="276"/>
      <c r="E10" s="276"/>
      <c r="F10" s="276"/>
      <c r="G10" s="276"/>
      <c r="H10" s="2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8" ht="15">
      <c r="A11" s="274" t="s">
        <v>12</v>
      </c>
      <c r="B11" s="274"/>
      <c r="C11" s="274"/>
      <c r="D11" s="274"/>
      <c r="E11" s="274"/>
      <c r="F11" s="274"/>
      <c r="G11" s="274"/>
      <c r="H11" s="274"/>
    </row>
    <row r="12" spans="1:8" ht="25.5">
      <c r="A12" s="18" t="s">
        <v>1</v>
      </c>
      <c r="B12" s="190" t="s">
        <v>2</v>
      </c>
      <c r="C12" s="17" t="s">
        <v>230</v>
      </c>
      <c r="D12" s="18" t="s">
        <v>3</v>
      </c>
      <c r="E12" s="12" t="s">
        <v>4</v>
      </c>
      <c r="F12" s="12" t="s">
        <v>5</v>
      </c>
      <c r="G12" s="12" t="s">
        <v>6</v>
      </c>
      <c r="H12" s="12" t="s">
        <v>7</v>
      </c>
    </row>
    <row r="13" spans="1:8" ht="15">
      <c r="A13" s="19">
        <v>1</v>
      </c>
      <c r="B13" s="19" t="s">
        <v>13</v>
      </c>
      <c r="C13" s="76">
        <v>51101100</v>
      </c>
      <c r="D13" s="62" t="s">
        <v>533</v>
      </c>
      <c r="E13" s="138">
        <v>358094</v>
      </c>
      <c r="F13" s="36" t="s">
        <v>519</v>
      </c>
      <c r="G13" s="184" t="s">
        <v>521</v>
      </c>
      <c r="H13" s="36" t="s">
        <v>524</v>
      </c>
    </row>
    <row r="14" spans="1:8" ht="15">
      <c r="A14" s="19">
        <v>2</v>
      </c>
      <c r="B14" s="19" t="s">
        <v>14</v>
      </c>
      <c r="C14" s="76">
        <v>51101200</v>
      </c>
      <c r="D14" s="62" t="s">
        <v>534</v>
      </c>
      <c r="E14" s="138">
        <v>544924</v>
      </c>
      <c r="F14" s="36" t="s">
        <v>519</v>
      </c>
      <c r="G14" s="188" t="s">
        <v>521</v>
      </c>
      <c r="H14" s="36" t="s">
        <v>524</v>
      </c>
    </row>
    <row r="15" spans="1:8" ht="15">
      <c r="A15" s="278" t="s">
        <v>441</v>
      </c>
      <c r="B15" s="278"/>
      <c r="C15" s="278"/>
      <c r="D15" s="278"/>
      <c r="E15" s="9">
        <f>SUM(E13:E14)</f>
        <v>903018</v>
      </c>
      <c r="F15" s="36"/>
      <c r="G15" s="36"/>
      <c r="H15" s="36"/>
    </row>
    <row r="16" spans="1:8" ht="15">
      <c r="A16" s="276"/>
      <c r="B16" s="276"/>
      <c r="C16" s="276"/>
      <c r="D16" s="276"/>
      <c r="E16" s="276"/>
      <c r="F16" s="276"/>
      <c r="G16" s="276"/>
      <c r="H16" s="276"/>
    </row>
    <row r="17" spans="1:8" ht="15">
      <c r="A17" s="274" t="s">
        <v>15</v>
      </c>
      <c r="B17" s="274"/>
      <c r="C17" s="274"/>
      <c r="D17" s="274"/>
      <c r="E17" s="274"/>
      <c r="F17" s="274"/>
      <c r="G17" s="274"/>
      <c r="H17" s="274"/>
    </row>
    <row r="18" spans="1:8" ht="25.5">
      <c r="A18" s="18" t="s">
        <v>1</v>
      </c>
      <c r="B18" s="190" t="s">
        <v>2</v>
      </c>
      <c r="C18" s="17" t="s">
        <v>230</v>
      </c>
      <c r="D18" s="18" t="s">
        <v>3</v>
      </c>
      <c r="E18" s="12" t="s">
        <v>4</v>
      </c>
      <c r="F18" s="12" t="s">
        <v>5</v>
      </c>
      <c r="G18" s="12" t="s">
        <v>6</v>
      </c>
      <c r="H18" s="12" t="s">
        <v>7</v>
      </c>
    </row>
    <row r="19" spans="1:8" ht="15">
      <c r="A19" s="19">
        <v>1</v>
      </c>
      <c r="B19" s="19" t="s">
        <v>16</v>
      </c>
      <c r="C19" s="21">
        <v>51101500</v>
      </c>
      <c r="D19" s="22" t="s">
        <v>17</v>
      </c>
      <c r="E19" s="138">
        <v>1550000</v>
      </c>
      <c r="F19" s="36" t="s">
        <v>519</v>
      </c>
      <c r="G19" s="188" t="s">
        <v>521</v>
      </c>
      <c r="H19" s="36" t="s">
        <v>524</v>
      </c>
    </row>
    <row r="20" spans="1:8" ht="15">
      <c r="A20" s="278" t="s">
        <v>440</v>
      </c>
      <c r="B20" s="278"/>
      <c r="C20" s="278"/>
      <c r="D20" s="278"/>
      <c r="E20" s="9">
        <f>E19</f>
        <v>1550000</v>
      </c>
      <c r="F20" s="36"/>
      <c r="G20" s="36"/>
      <c r="H20" s="36"/>
    </row>
    <row r="21" spans="1:8" ht="15">
      <c r="A21" s="277"/>
      <c r="B21" s="277"/>
      <c r="C21" s="277"/>
      <c r="D21" s="277"/>
      <c r="E21" s="277"/>
      <c r="F21" s="277"/>
      <c r="G21" s="277"/>
      <c r="H21" s="277"/>
    </row>
    <row r="22" spans="1:8" ht="15">
      <c r="A22" s="278" t="s">
        <v>18</v>
      </c>
      <c r="B22" s="278"/>
      <c r="C22" s="278"/>
      <c r="D22" s="278"/>
      <c r="E22" s="278"/>
      <c r="F22" s="278"/>
      <c r="G22" s="278"/>
      <c r="H22" s="278"/>
    </row>
    <row r="23" spans="1:8" ht="25.5">
      <c r="A23" s="18" t="s">
        <v>1</v>
      </c>
      <c r="B23" s="190" t="s">
        <v>2</v>
      </c>
      <c r="C23" s="17" t="s">
        <v>230</v>
      </c>
      <c r="D23" s="18" t="s">
        <v>3</v>
      </c>
      <c r="E23" s="12" t="s">
        <v>4</v>
      </c>
      <c r="F23" s="12" t="s">
        <v>5</v>
      </c>
      <c r="G23" s="12" t="s">
        <v>6</v>
      </c>
      <c r="H23" s="12" t="s">
        <v>7</v>
      </c>
    </row>
    <row r="24" spans="1:8" ht="15">
      <c r="A24" s="19">
        <v>1</v>
      </c>
      <c r="B24" s="19" t="s">
        <v>19</v>
      </c>
      <c r="C24" s="21">
        <v>51101300</v>
      </c>
      <c r="D24" s="22" t="s">
        <v>232</v>
      </c>
      <c r="E24" s="138">
        <v>491598</v>
      </c>
      <c r="F24" s="36" t="s">
        <v>519</v>
      </c>
      <c r="G24" s="184" t="s">
        <v>522</v>
      </c>
      <c r="H24" s="184" t="s">
        <v>20</v>
      </c>
    </row>
    <row r="25" spans="1:8" ht="15">
      <c r="A25" s="278" t="s">
        <v>439</v>
      </c>
      <c r="B25" s="278"/>
      <c r="C25" s="278"/>
      <c r="D25" s="278"/>
      <c r="E25" s="9">
        <f>E24</f>
        <v>491598</v>
      </c>
      <c r="F25" s="36"/>
      <c r="G25" s="36"/>
      <c r="H25" s="36"/>
    </row>
    <row r="26" spans="1:8" ht="15">
      <c r="A26" s="73"/>
      <c r="B26" s="240"/>
      <c r="C26" s="79"/>
      <c r="D26" s="73"/>
      <c r="E26" s="135"/>
      <c r="F26" s="51"/>
      <c r="G26" s="51"/>
      <c r="H26" s="51"/>
    </row>
    <row r="27" spans="1:8" ht="15">
      <c r="A27" s="273" t="s">
        <v>22</v>
      </c>
      <c r="B27" s="273"/>
      <c r="C27" s="273"/>
      <c r="D27" s="273"/>
      <c r="E27" s="273"/>
      <c r="F27" s="273"/>
      <c r="G27" s="273"/>
      <c r="H27" s="273"/>
    </row>
    <row r="28" spans="1:8" ht="25.5">
      <c r="A28" s="18" t="s">
        <v>1</v>
      </c>
      <c r="B28" s="190" t="s">
        <v>2</v>
      </c>
      <c r="C28" s="17" t="s">
        <v>230</v>
      </c>
      <c r="D28" s="18" t="s">
        <v>3</v>
      </c>
      <c r="E28" s="12" t="s">
        <v>4</v>
      </c>
      <c r="F28" s="12" t="s">
        <v>5</v>
      </c>
      <c r="G28" s="12" t="s">
        <v>6</v>
      </c>
      <c r="H28" s="12" t="s">
        <v>7</v>
      </c>
    </row>
    <row r="29" spans="1:8" ht="15.75" customHeight="1">
      <c r="A29" s="19">
        <v>1</v>
      </c>
      <c r="B29" s="19" t="s">
        <v>23</v>
      </c>
      <c r="C29" s="80">
        <v>51101600</v>
      </c>
      <c r="D29" s="23" t="s">
        <v>535</v>
      </c>
      <c r="E29" s="180">
        <v>19168</v>
      </c>
      <c r="F29" s="208" t="s">
        <v>1006</v>
      </c>
      <c r="G29" s="184" t="s">
        <v>521</v>
      </c>
      <c r="H29" s="36" t="s">
        <v>20</v>
      </c>
    </row>
    <row r="30" spans="1:8" ht="15.75" customHeight="1">
      <c r="A30" s="19">
        <v>2</v>
      </c>
      <c r="B30" s="19" t="s">
        <v>24</v>
      </c>
      <c r="C30" s="76">
        <v>51101700</v>
      </c>
      <c r="D30" s="23" t="s">
        <v>536</v>
      </c>
      <c r="E30" s="138">
        <v>7500</v>
      </c>
      <c r="F30" s="177" t="s">
        <v>1006</v>
      </c>
      <c r="G30" s="184" t="s">
        <v>521</v>
      </c>
      <c r="H30" s="36" t="s">
        <v>20</v>
      </c>
    </row>
    <row r="31" spans="1:8" ht="15.75" customHeight="1">
      <c r="A31" s="19">
        <v>3</v>
      </c>
      <c r="B31" s="19" t="s">
        <v>598</v>
      </c>
      <c r="C31" s="76">
        <v>51330000</v>
      </c>
      <c r="D31" s="23" t="s">
        <v>611</v>
      </c>
      <c r="E31" s="138">
        <v>21500</v>
      </c>
      <c r="F31" s="177" t="s">
        <v>518</v>
      </c>
      <c r="G31" s="184" t="s">
        <v>521</v>
      </c>
      <c r="H31" s="36" t="s">
        <v>20</v>
      </c>
    </row>
    <row r="32" spans="1:8" ht="15.75" customHeight="1">
      <c r="A32" s="19">
        <v>4</v>
      </c>
      <c r="B32" s="20" t="s">
        <v>599</v>
      </c>
      <c r="C32" s="76">
        <v>51106000</v>
      </c>
      <c r="D32" s="23" t="s">
        <v>537</v>
      </c>
      <c r="E32" s="181">
        <v>50220.33</v>
      </c>
      <c r="F32" s="177" t="s">
        <v>519</v>
      </c>
      <c r="G32" s="184" t="s">
        <v>521</v>
      </c>
      <c r="H32" s="36" t="s">
        <v>20</v>
      </c>
    </row>
    <row r="33" spans="1:8" ht="15.75" customHeight="1">
      <c r="A33" s="19">
        <v>5</v>
      </c>
      <c r="B33" s="19" t="s">
        <v>600</v>
      </c>
      <c r="C33" s="76">
        <v>51106000</v>
      </c>
      <c r="D33" s="23" t="s">
        <v>1012</v>
      </c>
      <c r="E33" s="181">
        <v>125</v>
      </c>
      <c r="F33" s="208" t="s">
        <v>520</v>
      </c>
      <c r="G33" s="208" t="s">
        <v>523</v>
      </c>
      <c r="H33" s="208" t="s">
        <v>20</v>
      </c>
    </row>
    <row r="34" spans="1:8" ht="15.75" customHeight="1">
      <c r="A34" s="19">
        <v>6</v>
      </c>
      <c r="B34" s="19" t="s">
        <v>601</v>
      </c>
      <c r="C34" s="76">
        <v>51102000</v>
      </c>
      <c r="D34" s="23" t="s">
        <v>538</v>
      </c>
      <c r="E34" s="138">
        <v>103502.6</v>
      </c>
      <c r="F34" s="177" t="s">
        <v>1035</v>
      </c>
      <c r="G34" s="193" t="s">
        <v>521</v>
      </c>
      <c r="H34" s="208" t="s">
        <v>20</v>
      </c>
    </row>
    <row r="35" spans="1:8" ht="15.75" customHeight="1">
      <c r="A35" s="19">
        <v>7</v>
      </c>
      <c r="B35" s="19" t="s">
        <v>602</v>
      </c>
      <c r="C35" s="76">
        <v>51102000</v>
      </c>
      <c r="D35" s="23" t="s">
        <v>1008</v>
      </c>
      <c r="E35" s="138">
        <v>2350</v>
      </c>
      <c r="F35" s="208" t="s">
        <v>520</v>
      </c>
      <c r="G35" s="208" t="s">
        <v>523</v>
      </c>
      <c r="H35" s="208" t="s">
        <v>20</v>
      </c>
    </row>
    <row r="36" spans="1:8" ht="15.75" customHeight="1">
      <c r="A36" s="19">
        <v>8</v>
      </c>
      <c r="B36" s="19" t="s">
        <v>603</v>
      </c>
      <c r="C36" s="76">
        <v>51102000</v>
      </c>
      <c r="D36" s="23" t="s">
        <v>1010</v>
      </c>
      <c r="E36" s="138">
        <v>275</v>
      </c>
      <c r="F36" s="208" t="s">
        <v>520</v>
      </c>
      <c r="G36" s="208" t="s">
        <v>523</v>
      </c>
      <c r="H36" s="208" t="s">
        <v>20</v>
      </c>
    </row>
    <row r="37" spans="1:8" ht="15.75" customHeight="1">
      <c r="A37" s="19">
        <v>9</v>
      </c>
      <c r="B37" s="19" t="s">
        <v>604</v>
      </c>
      <c r="C37" s="76">
        <v>51101800</v>
      </c>
      <c r="D37" s="62" t="s">
        <v>610</v>
      </c>
      <c r="E37" s="138">
        <v>30000</v>
      </c>
      <c r="F37" s="177" t="s">
        <v>518</v>
      </c>
      <c r="G37" s="194" t="s">
        <v>521</v>
      </c>
      <c r="H37" s="208" t="s">
        <v>20</v>
      </c>
    </row>
    <row r="38" spans="1:8" ht="15.75" customHeight="1">
      <c r="A38" s="19">
        <v>10</v>
      </c>
      <c r="B38" s="19" t="s">
        <v>605</v>
      </c>
      <c r="C38" s="76">
        <v>51124000</v>
      </c>
      <c r="D38" s="62" t="s">
        <v>539</v>
      </c>
      <c r="E38" s="138">
        <v>173375</v>
      </c>
      <c r="F38" s="208" t="s">
        <v>973</v>
      </c>
      <c r="G38" s="158" t="s">
        <v>523</v>
      </c>
      <c r="H38" s="208" t="s">
        <v>20</v>
      </c>
    </row>
    <row r="39" spans="1:8" s="2" customFormat="1" ht="15.75" customHeight="1">
      <c r="A39" s="19">
        <v>11</v>
      </c>
      <c r="B39" s="19" t="s">
        <v>995</v>
      </c>
      <c r="C39" s="142">
        <v>51125000</v>
      </c>
      <c r="D39" s="62" t="s">
        <v>25</v>
      </c>
      <c r="E39" s="138">
        <v>17993</v>
      </c>
      <c r="F39" s="245" t="s">
        <v>518</v>
      </c>
      <c r="G39" s="15" t="s">
        <v>620</v>
      </c>
      <c r="H39" s="208" t="s">
        <v>20</v>
      </c>
    </row>
    <row r="40" spans="1:8" s="2" customFormat="1" ht="15.75" customHeight="1">
      <c r="A40" s="19">
        <v>12</v>
      </c>
      <c r="B40" s="19" t="s">
        <v>1007</v>
      </c>
      <c r="C40" s="142">
        <v>51125000</v>
      </c>
      <c r="D40" s="62" t="s">
        <v>996</v>
      </c>
      <c r="E40" s="138">
        <v>1000</v>
      </c>
      <c r="F40" s="245" t="s">
        <v>520</v>
      </c>
      <c r="G40" s="15" t="s">
        <v>523</v>
      </c>
      <c r="H40" s="208" t="s">
        <v>20</v>
      </c>
    </row>
    <row r="41" spans="1:8" s="2" customFormat="1" ht="15.75" customHeight="1">
      <c r="A41" s="19">
        <v>13</v>
      </c>
      <c r="B41" s="19" t="s">
        <v>1009</v>
      </c>
      <c r="C41" s="142">
        <v>51140000</v>
      </c>
      <c r="D41" s="62" t="s">
        <v>540</v>
      </c>
      <c r="E41" s="138">
        <v>8614</v>
      </c>
      <c r="F41" s="12" t="s">
        <v>518</v>
      </c>
      <c r="G41" s="158" t="s">
        <v>523</v>
      </c>
      <c r="H41" s="208" t="s">
        <v>20</v>
      </c>
    </row>
    <row r="42" spans="1:8" s="2" customFormat="1" ht="15.75" customHeight="1">
      <c r="A42" s="19">
        <v>14</v>
      </c>
      <c r="B42" s="19" t="s">
        <v>1011</v>
      </c>
      <c r="C42" s="142">
        <v>51108300</v>
      </c>
      <c r="D42" s="62" t="s">
        <v>547</v>
      </c>
      <c r="E42" s="143">
        <v>162063</v>
      </c>
      <c r="F42" s="264" t="s">
        <v>519</v>
      </c>
      <c r="G42" s="15" t="s">
        <v>620</v>
      </c>
      <c r="H42" s="265" t="s">
        <v>20</v>
      </c>
    </row>
    <row r="43" spans="1:8" ht="15">
      <c r="A43" s="274" t="s">
        <v>438</v>
      </c>
      <c r="B43" s="274"/>
      <c r="C43" s="274"/>
      <c r="D43" s="275"/>
      <c r="E43" s="57">
        <f>SUM(E29:E42)</f>
        <v>597685.9299999999</v>
      </c>
      <c r="F43" s="36"/>
      <c r="G43" s="36"/>
      <c r="H43" s="36"/>
    </row>
    <row r="44" spans="1:8" ht="15">
      <c r="A44" s="272"/>
      <c r="B44" s="272"/>
      <c r="C44" s="272"/>
      <c r="D44" s="272"/>
      <c r="E44" s="272"/>
      <c r="F44" s="272"/>
      <c r="G44" s="272"/>
      <c r="H44" s="272"/>
    </row>
    <row r="45" spans="1:8" ht="15">
      <c r="A45" s="273" t="s">
        <v>26</v>
      </c>
      <c r="B45" s="273"/>
      <c r="C45" s="273"/>
      <c r="D45" s="273"/>
      <c r="E45" s="273"/>
      <c r="F45" s="273"/>
      <c r="G45" s="273"/>
      <c r="H45" s="273"/>
    </row>
    <row r="46" spans="1:8" ht="25.5">
      <c r="A46" s="18" t="s">
        <v>1</v>
      </c>
      <c r="B46" s="190" t="s">
        <v>2</v>
      </c>
      <c r="C46" s="17" t="s">
        <v>230</v>
      </c>
      <c r="D46" s="18" t="s">
        <v>3</v>
      </c>
      <c r="E46" s="12" t="s">
        <v>4</v>
      </c>
      <c r="F46" s="12" t="s">
        <v>5</v>
      </c>
      <c r="G46" s="12" t="s">
        <v>6</v>
      </c>
      <c r="H46" s="12" t="s">
        <v>7</v>
      </c>
    </row>
    <row r="47" spans="1:8" ht="16.5" customHeight="1">
      <c r="A47" s="18">
        <v>1</v>
      </c>
      <c r="B47" s="190" t="s">
        <v>27</v>
      </c>
      <c r="C47" s="183">
        <v>53100000</v>
      </c>
      <c r="D47" s="23" t="s">
        <v>612</v>
      </c>
      <c r="E47" s="179">
        <v>27530</v>
      </c>
      <c r="F47" s="175" t="s">
        <v>518</v>
      </c>
      <c r="G47" s="186" t="s">
        <v>523</v>
      </c>
      <c r="H47" s="36" t="s">
        <v>20</v>
      </c>
    </row>
    <row r="48" spans="1:8" ht="15" customHeight="1">
      <c r="A48" s="19">
        <v>2</v>
      </c>
      <c r="B48" s="19" t="s">
        <v>28</v>
      </c>
      <c r="C48" s="21">
        <v>53110000</v>
      </c>
      <c r="D48" s="23" t="s">
        <v>613</v>
      </c>
      <c r="E48" s="179">
        <v>220900</v>
      </c>
      <c r="F48" s="177" t="s">
        <v>519</v>
      </c>
      <c r="G48" s="186" t="s">
        <v>523</v>
      </c>
      <c r="H48" s="36" t="s">
        <v>20</v>
      </c>
    </row>
    <row r="49" spans="1:8" ht="15" customHeight="1">
      <c r="A49" s="19">
        <v>3</v>
      </c>
      <c r="B49" s="19" t="s">
        <v>30</v>
      </c>
      <c r="C49" s="21">
        <v>53140000</v>
      </c>
      <c r="D49" s="23" t="s">
        <v>29</v>
      </c>
      <c r="E49" s="179">
        <v>24600</v>
      </c>
      <c r="F49" s="188" t="s">
        <v>518</v>
      </c>
      <c r="G49" s="186" t="s">
        <v>523</v>
      </c>
      <c r="H49" s="188" t="s">
        <v>20</v>
      </c>
    </row>
    <row r="50" spans="1:8" ht="15" customHeight="1">
      <c r="A50" s="19">
        <v>4</v>
      </c>
      <c r="B50" s="190" t="s">
        <v>614</v>
      </c>
      <c r="C50" s="21">
        <v>53140000</v>
      </c>
      <c r="D50" s="23" t="s">
        <v>990</v>
      </c>
      <c r="E50" s="179">
        <v>1200</v>
      </c>
      <c r="F50" s="208" t="s">
        <v>520</v>
      </c>
      <c r="G50" s="247" t="s">
        <v>523</v>
      </c>
      <c r="H50" s="208" t="s">
        <v>20</v>
      </c>
    </row>
    <row r="51" spans="1:8" ht="15" customHeight="1">
      <c r="A51" s="18">
        <v>5</v>
      </c>
      <c r="B51" s="190" t="s">
        <v>989</v>
      </c>
      <c r="C51" s="17">
        <v>53180000</v>
      </c>
      <c r="D51" s="23" t="s">
        <v>31</v>
      </c>
      <c r="E51" s="179">
        <v>82504</v>
      </c>
      <c r="F51" s="175" t="s">
        <v>519</v>
      </c>
      <c r="G51" s="247" t="s">
        <v>523</v>
      </c>
      <c r="H51" s="208" t="s">
        <v>20</v>
      </c>
    </row>
    <row r="52" spans="1:8" ht="15" customHeight="1">
      <c r="A52" s="19">
        <v>6</v>
      </c>
      <c r="B52" s="190" t="s">
        <v>1003</v>
      </c>
      <c r="C52" s="17">
        <v>53180000</v>
      </c>
      <c r="D52" s="23" t="s">
        <v>1004</v>
      </c>
      <c r="E52" s="179">
        <v>6000</v>
      </c>
      <c r="F52" s="245" t="s">
        <v>1006</v>
      </c>
      <c r="G52" s="247" t="s">
        <v>523</v>
      </c>
      <c r="H52" s="208" t="s">
        <v>20</v>
      </c>
    </row>
    <row r="53" spans="1:8" ht="15">
      <c r="A53" s="274" t="s">
        <v>437</v>
      </c>
      <c r="B53" s="274"/>
      <c r="C53" s="274"/>
      <c r="D53" s="274"/>
      <c r="E53" s="24">
        <f>SUM(E47:E52)</f>
        <v>362734</v>
      </c>
      <c r="F53" s="36"/>
      <c r="G53" s="36"/>
      <c r="H53" s="36"/>
    </row>
    <row r="54" spans="1:8" ht="15">
      <c r="A54" s="272"/>
      <c r="B54" s="272"/>
      <c r="C54" s="272"/>
      <c r="D54" s="272"/>
      <c r="E54" s="272"/>
      <c r="F54" s="272"/>
      <c r="G54" s="272"/>
      <c r="H54" s="272"/>
    </row>
    <row r="55" spans="1:8" ht="15">
      <c r="A55" s="273" t="s">
        <v>233</v>
      </c>
      <c r="B55" s="273"/>
      <c r="C55" s="273"/>
      <c r="D55" s="273"/>
      <c r="E55" s="273"/>
      <c r="F55" s="273"/>
      <c r="G55" s="273"/>
      <c r="H55" s="273"/>
    </row>
    <row r="56" spans="1:8" ht="25.5">
      <c r="A56" s="18" t="s">
        <v>1</v>
      </c>
      <c r="B56" s="190" t="s">
        <v>2</v>
      </c>
      <c r="C56" s="17" t="s">
        <v>230</v>
      </c>
      <c r="D56" s="18" t="s">
        <v>3</v>
      </c>
      <c r="E56" s="12" t="s">
        <v>4</v>
      </c>
      <c r="F56" s="12" t="s">
        <v>5</v>
      </c>
      <c r="G56" s="12" t="s">
        <v>6</v>
      </c>
      <c r="H56" s="12" t="s">
        <v>7</v>
      </c>
    </row>
    <row r="57" spans="1:8" s="1" customFormat="1" ht="15" customHeight="1">
      <c r="A57" s="18">
        <v>1</v>
      </c>
      <c r="B57" s="190" t="s">
        <v>32</v>
      </c>
      <c r="C57" s="76">
        <v>53210700</v>
      </c>
      <c r="D57" s="22" t="s">
        <v>234</v>
      </c>
      <c r="E57" s="179">
        <v>150000</v>
      </c>
      <c r="F57" s="175" t="s">
        <v>519</v>
      </c>
      <c r="G57" s="186" t="s">
        <v>523</v>
      </c>
      <c r="H57" s="36" t="s">
        <v>20</v>
      </c>
    </row>
    <row r="58" spans="1:8" ht="15" customHeight="1">
      <c r="A58" s="19">
        <v>2</v>
      </c>
      <c r="B58" s="19" t="s">
        <v>33</v>
      </c>
      <c r="C58" s="76">
        <v>53210500</v>
      </c>
      <c r="D58" s="22" t="s">
        <v>715</v>
      </c>
      <c r="E58" s="179">
        <v>1010438</v>
      </c>
      <c r="F58" s="175" t="s">
        <v>519</v>
      </c>
      <c r="G58" s="186" t="s">
        <v>523</v>
      </c>
      <c r="H58" s="36" t="s">
        <v>20</v>
      </c>
    </row>
    <row r="59" spans="1:8" ht="15" customHeight="1">
      <c r="A59" s="190">
        <v>3</v>
      </c>
      <c r="B59" s="238" t="s">
        <v>34</v>
      </c>
      <c r="C59" s="76">
        <v>53210500</v>
      </c>
      <c r="D59" s="22" t="s">
        <v>1030</v>
      </c>
      <c r="E59" s="179">
        <v>3500</v>
      </c>
      <c r="F59" s="250" t="s">
        <v>520</v>
      </c>
      <c r="G59" s="250" t="s">
        <v>523</v>
      </c>
      <c r="H59" s="208" t="s">
        <v>20</v>
      </c>
    </row>
    <row r="60" spans="1:8" ht="15" customHeight="1">
      <c r="A60" s="19">
        <v>4</v>
      </c>
      <c r="B60" s="19" t="s">
        <v>894</v>
      </c>
      <c r="C60" s="76">
        <v>53210400</v>
      </c>
      <c r="D60" s="22" t="s">
        <v>716</v>
      </c>
      <c r="E60" s="179">
        <v>294554</v>
      </c>
      <c r="F60" s="216" t="s">
        <v>1038</v>
      </c>
      <c r="G60" s="247" t="s">
        <v>523</v>
      </c>
      <c r="H60" s="208" t="s">
        <v>20</v>
      </c>
    </row>
    <row r="61" spans="1:8" ht="15" customHeight="1">
      <c r="A61" s="190">
        <v>5</v>
      </c>
      <c r="B61" s="190" t="s">
        <v>895</v>
      </c>
      <c r="C61" s="76">
        <v>53210400</v>
      </c>
      <c r="D61" s="22" t="s">
        <v>1019</v>
      </c>
      <c r="E61" s="179">
        <v>600</v>
      </c>
      <c r="F61" s="250" t="s">
        <v>520</v>
      </c>
      <c r="G61" s="255" t="s">
        <v>523</v>
      </c>
      <c r="H61" s="208" t="s">
        <v>20</v>
      </c>
    </row>
    <row r="62" spans="1:8" ht="15" customHeight="1">
      <c r="A62" s="19">
        <v>6</v>
      </c>
      <c r="B62" s="19" t="s">
        <v>896</v>
      </c>
      <c r="C62" s="21">
        <v>53210600</v>
      </c>
      <c r="D62" s="22" t="s">
        <v>621</v>
      </c>
      <c r="E62" s="179">
        <v>298780</v>
      </c>
      <c r="F62" s="175" t="s">
        <v>519</v>
      </c>
      <c r="G62" s="247" t="s">
        <v>523</v>
      </c>
      <c r="H62" s="208" t="s">
        <v>20</v>
      </c>
    </row>
    <row r="63" spans="1:8" ht="15" customHeight="1">
      <c r="A63" s="190">
        <v>7</v>
      </c>
      <c r="B63" s="190" t="s">
        <v>670</v>
      </c>
      <c r="C63" s="21">
        <v>53210600</v>
      </c>
      <c r="D63" s="22" t="s">
        <v>1018</v>
      </c>
      <c r="E63" s="179">
        <v>750</v>
      </c>
      <c r="F63" s="250" t="s">
        <v>520</v>
      </c>
      <c r="G63" s="250" t="s">
        <v>523</v>
      </c>
      <c r="H63" s="208" t="s">
        <v>20</v>
      </c>
    </row>
    <row r="64" spans="1:8" ht="15" customHeight="1">
      <c r="A64" s="19">
        <v>8</v>
      </c>
      <c r="B64" s="190" t="s">
        <v>969</v>
      </c>
      <c r="C64" s="21">
        <v>53210600</v>
      </c>
      <c r="D64" s="22" t="s">
        <v>1005</v>
      </c>
      <c r="E64" s="179">
        <v>50</v>
      </c>
      <c r="F64" s="247" t="s">
        <v>520</v>
      </c>
      <c r="G64" s="247" t="s">
        <v>523</v>
      </c>
      <c r="H64" s="208" t="s">
        <v>20</v>
      </c>
    </row>
    <row r="65" spans="1:8" ht="15" customHeight="1">
      <c r="A65" s="190">
        <v>9</v>
      </c>
      <c r="B65" s="190" t="s">
        <v>981</v>
      </c>
      <c r="C65" s="21">
        <v>53210600</v>
      </c>
      <c r="D65" s="22" t="s">
        <v>974</v>
      </c>
      <c r="E65" s="179">
        <v>720</v>
      </c>
      <c r="F65" s="245" t="s">
        <v>520</v>
      </c>
      <c r="G65" s="247" t="s">
        <v>523</v>
      </c>
      <c r="H65" s="208" t="s">
        <v>20</v>
      </c>
    </row>
    <row r="66" spans="1:8" ht="15" customHeight="1">
      <c r="A66" s="19">
        <v>10</v>
      </c>
      <c r="B66" s="190" t="s">
        <v>981</v>
      </c>
      <c r="C66" s="76">
        <v>53240000</v>
      </c>
      <c r="D66" s="22" t="s">
        <v>717</v>
      </c>
      <c r="E66" s="179">
        <v>25800</v>
      </c>
      <c r="F66" s="12" t="s">
        <v>518</v>
      </c>
      <c r="G66" s="247" t="s">
        <v>523</v>
      </c>
      <c r="H66" s="208" t="s">
        <v>20</v>
      </c>
    </row>
    <row r="67" spans="1:8" ht="15" customHeight="1">
      <c r="A67" s="190">
        <v>11</v>
      </c>
      <c r="B67" s="190" t="s">
        <v>991</v>
      </c>
      <c r="C67" s="76">
        <v>53240000</v>
      </c>
      <c r="D67" s="22" t="s">
        <v>1025</v>
      </c>
      <c r="E67" s="179">
        <v>2900</v>
      </c>
      <c r="F67" s="250" t="s">
        <v>520</v>
      </c>
      <c r="G67" s="250" t="s">
        <v>523</v>
      </c>
      <c r="H67" s="208" t="s">
        <v>20</v>
      </c>
    </row>
    <row r="68" spans="1:8" ht="15" customHeight="1">
      <c r="A68" s="19">
        <v>12</v>
      </c>
      <c r="B68" s="190" t="s">
        <v>1024</v>
      </c>
      <c r="C68" s="76">
        <v>53280000</v>
      </c>
      <c r="D68" s="22" t="s">
        <v>718</v>
      </c>
      <c r="E68" s="179">
        <v>100450</v>
      </c>
      <c r="F68" s="216" t="s">
        <v>519</v>
      </c>
      <c r="G68" s="247" t="s">
        <v>523</v>
      </c>
      <c r="H68" s="208" t="s">
        <v>20</v>
      </c>
    </row>
    <row r="69" spans="1:8" ht="15" customHeight="1">
      <c r="A69" s="190">
        <v>13</v>
      </c>
      <c r="B69" s="190" t="s">
        <v>1029</v>
      </c>
      <c r="C69" s="76">
        <v>53260000</v>
      </c>
      <c r="D69" s="22" t="s">
        <v>719</v>
      </c>
      <c r="E69" s="179">
        <v>6648</v>
      </c>
      <c r="F69" s="216" t="s">
        <v>518</v>
      </c>
      <c r="G69" s="247" t="s">
        <v>523</v>
      </c>
      <c r="H69" s="208" t="s">
        <v>20</v>
      </c>
    </row>
    <row r="70" spans="1:8" ht="15">
      <c r="A70" s="274" t="s">
        <v>436</v>
      </c>
      <c r="B70" s="274"/>
      <c r="C70" s="274"/>
      <c r="D70" s="274"/>
      <c r="E70" s="9">
        <f>SUM(E57:E69)</f>
        <v>1895190</v>
      </c>
      <c r="F70" s="36"/>
      <c r="G70" s="36"/>
      <c r="H70" s="36"/>
    </row>
    <row r="71" spans="1:8" ht="15">
      <c r="A71" s="272"/>
      <c r="B71" s="272"/>
      <c r="C71" s="272"/>
      <c r="D71" s="272"/>
      <c r="E71" s="272"/>
      <c r="F71" s="272"/>
      <c r="G71" s="272"/>
      <c r="H71" s="272"/>
    </row>
    <row r="72" spans="1:8" ht="15">
      <c r="A72" s="74"/>
      <c r="B72" s="234"/>
      <c r="C72" s="81"/>
      <c r="D72" s="74"/>
      <c r="E72" s="75"/>
      <c r="F72" s="36"/>
      <c r="G72" s="36"/>
      <c r="H72" s="36"/>
    </row>
    <row r="73" spans="1:8" ht="15">
      <c r="A73" s="273" t="s">
        <v>235</v>
      </c>
      <c r="B73" s="273"/>
      <c r="C73" s="273"/>
      <c r="D73" s="273"/>
      <c r="E73" s="273"/>
      <c r="F73" s="273"/>
      <c r="G73" s="273"/>
      <c r="H73" s="273"/>
    </row>
    <row r="74" spans="1:8" ht="25.5">
      <c r="A74" s="18" t="s">
        <v>1</v>
      </c>
      <c r="B74" s="190" t="s">
        <v>2</v>
      </c>
      <c r="C74" s="17" t="s">
        <v>230</v>
      </c>
      <c r="D74" s="18" t="s">
        <v>3</v>
      </c>
      <c r="E74" s="12" t="s">
        <v>4</v>
      </c>
      <c r="F74" s="12" t="s">
        <v>5</v>
      </c>
      <c r="G74" s="12" t="s">
        <v>6</v>
      </c>
      <c r="H74" s="12" t="s">
        <v>7</v>
      </c>
    </row>
    <row r="75" spans="1:8" ht="15" customHeight="1">
      <c r="A75" s="19">
        <v>1</v>
      </c>
      <c r="B75" s="19" t="s">
        <v>35</v>
      </c>
      <c r="C75" s="21">
        <v>52900000</v>
      </c>
      <c r="D75" s="62" t="s">
        <v>514</v>
      </c>
      <c r="E75" s="138">
        <v>11000</v>
      </c>
      <c r="F75" s="175" t="s">
        <v>518</v>
      </c>
      <c r="G75" s="12" t="s">
        <v>523</v>
      </c>
      <c r="H75" s="36" t="s">
        <v>20</v>
      </c>
    </row>
    <row r="76" spans="1:8" ht="15" customHeight="1">
      <c r="A76" s="19">
        <v>2</v>
      </c>
      <c r="B76" s="19" t="s">
        <v>236</v>
      </c>
      <c r="C76" s="21">
        <v>52920000</v>
      </c>
      <c r="D76" s="62" t="s">
        <v>515</v>
      </c>
      <c r="E76" s="138">
        <v>36830</v>
      </c>
      <c r="F76" s="175" t="s">
        <v>518</v>
      </c>
      <c r="G76" s="12" t="s">
        <v>523</v>
      </c>
      <c r="H76" s="36" t="s">
        <v>20</v>
      </c>
    </row>
    <row r="77" spans="1:8" ht="15">
      <c r="A77" s="274" t="s">
        <v>435</v>
      </c>
      <c r="B77" s="274"/>
      <c r="C77" s="274"/>
      <c r="D77" s="274"/>
      <c r="E77" s="9">
        <f>SUM(E75:E76)</f>
        <v>47830</v>
      </c>
      <c r="F77" s="36"/>
      <c r="G77" s="36"/>
      <c r="H77" s="36"/>
    </row>
    <row r="78" spans="1:8" ht="15">
      <c r="A78" s="74"/>
      <c r="B78" s="234"/>
      <c r="C78" s="81"/>
      <c r="D78" s="74"/>
      <c r="E78" s="75"/>
      <c r="F78" s="36"/>
      <c r="G78" s="36"/>
      <c r="H78" s="36"/>
    </row>
    <row r="79" spans="1:8" ht="15">
      <c r="A79" s="272"/>
      <c r="B79" s="272"/>
      <c r="C79" s="272"/>
      <c r="D79" s="272"/>
      <c r="E79" s="272"/>
      <c r="F79" s="272"/>
      <c r="G79" s="272"/>
      <c r="H79" s="272"/>
    </row>
    <row r="80" spans="1:8" ht="15">
      <c r="A80" s="273" t="s">
        <v>237</v>
      </c>
      <c r="B80" s="273"/>
      <c r="C80" s="273"/>
      <c r="D80" s="273"/>
      <c r="E80" s="273"/>
      <c r="F80" s="273"/>
      <c r="G80" s="273"/>
      <c r="H80" s="273"/>
    </row>
    <row r="81" spans="1:8" ht="25.5">
      <c r="A81" s="18" t="s">
        <v>1</v>
      </c>
      <c r="B81" s="190" t="s">
        <v>2</v>
      </c>
      <c r="C81" s="17" t="s">
        <v>230</v>
      </c>
      <c r="D81" s="18" t="s">
        <v>3</v>
      </c>
      <c r="E81" s="12" t="s">
        <v>4</v>
      </c>
      <c r="F81" s="12" t="s">
        <v>5</v>
      </c>
      <c r="G81" s="12" t="s">
        <v>6</v>
      </c>
      <c r="H81" s="12" t="s">
        <v>7</v>
      </c>
    </row>
    <row r="82" spans="1:8" ht="15" customHeight="1">
      <c r="A82" s="19">
        <v>1</v>
      </c>
      <c r="B82" s="19" t="s">
        <v>36</v>
      </c>
      <c r="C82" s="76">
        <v>53940000</v>
      </c>
      <c r="D82" s="22" t="s">
        <v>541</v>
      </c>
      <c r="E82" s="138">
        <v>47006</v>
      </c>
      <c r="F82" s="68" t="s">
        <v>518</v>
      </c>
      <c r="G82" s="68" t="s">
        <v>618</v>
      </c>
      <c r="H82" s="188" t="s">
        <v>20</v>
      </c>
    </row>
    <row r="83" spans="1:8" ht="15" customHeight="1">
      <c r="A83" s="19">
        <v>3</v>
      </c>
      <c r="B83" s="19" t="s">
        <v>238</v>
      </c>
      <c r="C83" s="76">
        <v>53960000</v>
      </c>
      <c r="D83" s="22" t="s">
        <v>542</v>
      </c>
      <c r="E83" s="138">
        <v>491550</v>
      </c>
      <c r="F83" s="175" t="s">
        <v>519</v>
      </c>
      <c r="G83" s="186" t="s">
        <v>619</v>
      </c>
      <c r="H83" s="36" t="s">
        <v>20</v>
      </c>
    </row>
    <row r="84" spans="1:8" s="1" customFormat="1" ht="15" customHeight="1">
      <c r="A84" s="19">
        <v>4</v>
      </c>
      <c r="B84" s="19" t="s">
        <v>239</v>
      </c>
      <c r="C84" s="36">
        <v>53980000</v>
      </c>
      <c r="D84" s="141" t="s">
        <v>543</v>
      </c>
      <c r="E84" s="13">
        <v>5000000</v>
      </c>
      <c r="F84" s="175" t="s">
        <v>519</v>
      </c>
      <c r="G84" s="183" t="s">
        <v>521</v>
      </c>
      <c r="H84" s="36" t="s">
        <v>20</v>
      </c>
    </row>
    <row r="85" spans="1:8" ht="15" customHeight="1">
      <c r="A85" s="19">
        <v>5</v>
      </c>
      <c r="B85" s="19" t="s">
        <v>240</v>
      </c>
      <c r="C85" s="76">
        <v>53981000</v>
      </c>
      <c r="D85" s="22" t="s">
        <v>47</v>
      </c>
      <c r="E85" s="138">
        <v>55600</v>
      </c>
      <c r="F85" s="175" t="s">
        <v>519</v>
      </c>
      <c r="G85" s="186" t="s">
        <v>523</v>
      </c>
      <c r="H85" s="36" t="s">
        <v>20</v>
      </c>
    </row>
    <row r="86" spans="1:8" ht="15" customHeight="1">
      <c r="A86" s="19">
        <v>6</v>
      </c>
      <c r="B86" s="19" t="s">
        <v>241</v>
      </c>
      <c r="C86" s="76">
        <v>53982000</v>
      </c>
      <c r="D86" s="22" t="s">
        <v>720</v>
      </c>
      <c r="E86" s="138">
        <v>1500000</v>
      </c>
      <c r="F86" s="175" t="s">
        <v>519</v>
      </c>
      <c r="G86" s="183" t="s">
        <v>522</v>
      </c>
      <c r="H86" s="36" t="s">
        <v>20</v>
      </c>
    </row>
    <row r="87" spans="1:8" ht="15" customHeight="1">
      <c r="A87" s="19">
        <v>7</v>
      </c>
      <c r="B87" s="19" t="s">
        <v>242</v>
      </c>
      <c r="C87" s="76">
        <v>53988000</v>
      </c>
      <c r="D87" s="62" t="s">
        <v>516</v>
      </c>
      <c r="E87" s="138">
        <v>136031</v>
      </c>
      <c r="F87" s="175" t="s">
        <v>1038</v>
      </c>
      <c r="G87" s="186" t="s">
        <v>523</v>
      </c>
      <c r="H87" s="36" t="s">
        <v>20</v>
      </c>
    </row>
    <row r="88" spans="1:8" ht="15" customHeight="1">
      <c r="A88" s="19">
        <v>8</v>
      </c>
      <c r="B88" s="19" t="s">
        <v>243</v>
      </c>
      <c r="C88" s="76">
        <v>53988000</v>
      </c>
      <c r="D88" s="62" t="s">
        <v>1028</v>
      </c>
      <c r="E88" s="138">
        <v>6000</v>
      </c>
      <c r="F88" s="250" t="s">
        <v>520</v>
      </c>
      <c r="G88" s="250" t="s">
        <v>523</v>
      </c>
      <c r="H88" s="208" t="s">
        <v>20</v>
      </c>
    </row>
    <row r="89" spans="1:8" ht="15" customHeight="1">
      <c r="A89" s="19">
        <v>9</v>
      </c>
      <c r="B89" s="19" t="s">
        <v>244</v>
      </c>
      <c r="C89" s="76">
        <v>53988000</v>
      </c>
      <c r="D89" s="62" t="s">
        <v>1027</v>
      </c>
      <c r="E89" s="138">
        <v>5500</v>
      </c>
      <c r="F89" s="255" t="s">
        <v>520</v>
      </c>
      <c r="G89" s="250" t="s">
        <v>523</v>
      </c>
      <c r="H89" s="208" t="s">
        <v>20</v>
      </c>
    </row>
    <row r="90" spans="1:8" ht="15" customHeight="1">
      <c r="A90" s="19">
        <v>10</v>
      </c>
      <c r="B90" s="19" t="s">
        <v>971</v>
      </c>
      <c r="C90" s="76">
        <v>53988000</v>
      </c>
      <c r="D90" s="62" t="s">
        <v>1021</v>
      </c>
      <c r="E90" s="138">
        <v>1200</v>
      </c>
      <c r="F90" s="250" t="s">
        <v>520</v>
      </c>
      <c r="G90" s="250" t="s">
        <v>523</v>
      </c>
      <c r="H90" s="208" t="s">
        <v>20</v>
      </c>
    </row>
    <row r="91" spans="1:8" ht="15" customHeight="1">
      <c r="A91" s="19">
        <v>11</v>
      </c>
      <c r="B91" s="19" t="s">
        <v>975</v>
      </c>
      <c r="C91" s="76">
        <v>53987000</v>
      </c>
      <c r="D91" s="62" t="s">
        <v>517</v>
      </c>
      <c r="E91" s="138">
        <v>1177000</v>
      </c>
      <c r="F91" s="175" t="s">
        <v>519</v>
      </c>
      <c r="G91" s="186" t="s">
        <v>619</v>
      </c>
      <c r="H91" s="208" t="s">
        <v>20</v>
      </c>
    </row>
    <row r="92" spans="1:8" ht="15" customHeight="1">
      <c r="A92" s="19">
        <v>12</v>
      </c>
      <c r="B92" s="19" t="s">
        <v>985</v>
      </c>
      <c r="C92" s="76">
        <v>53988000</v>
      </c>
      <c r="D92" s="62" t="s">
        <v>976</v>
      </c>
      <c r="E92" s="138">
        <v>6000</v>
      </c>
      <c r="F92" s="245" t="s">
        <v>520</v>
      </c>
      <c r="G92" s="247" t="s">
        <v>523</v>
      </c>
      <c r="H92" s="208" t="s">
        <v>20</v>
      </c>
    </row>
    <row r="93" spans="1:8" ht="15" customHeight="1">
      <c r="A93" s="19">
        <v>13</v>
      </c>
      <c r="B93" s="19" t="s">
        <v>1020</v>
      </c>
      <c r="C93" s="76">
        <v>53988000</v>
      </c>
      <c r="D93" s="62" t="s">
        <v>986</v>
      </c>
      <c r="E93" s="138">
        <v>2400</v>
      </c>
      <c r="F93" s="245" t="s">
        <v>520</v>
      </c>
      <c r="G93" s="247" t="s">
        <v>523</v>
      </c>
      <c r="H93" s="208" t="s">
        <v>20</v>
      </c>
    </row>
    <row r="94" spans="1:8" ht="15" customHeight="1">
      <c r="A94" s="19">
        <v>14</v>
      </c>
      <c r="B94" s="19" t="s">
        <v>1026</v>
      </c>
      <c r="C94" s="76">
        <v>53988000</v>
      </c>
      <c r="D94" s="62" t="s">
        <v>972</v>
      </c>
      <c r="E94" s="138">
        <v>1500</v>
      </c>
      <c r="F94" s="245" t="s">
        <v>520</v>
      </c>
      <c r="G94" s="247" t="s">
        <v>523</v>
      </c>
      <c r="H94" s="208" t="s">
        <v>20</v>
      </c>
    </row>
    <row r="95" spans="1:8" ht="15" customHeight="1">
      <c r="A95" s="19">
        <v>15</v>
      </c>
      <c r="B95" s="19" t="s">
        <v>1026</v>
      </c>
      <c r="C95" s="76">
        <v>53988200</v>
      </c>
      <c r="D95" s="22" t="s">
        <v>245</v>
      </c>
      <c r="E95" s="138">
        <v>25000</v>
      </c>
      <c r="F95" s="175" t="s">
        <v>518</v>
      </c>
      <c r="G95" s="186" t="s">
        <v>523</v>
      </c>
      <c r="H95" s="208" t="s">
        <v>20</v>
      </c>
    </row>
    <row r="96" spans="1:8" ht="15">
      <c r="A96" s="274" t="s">
        <v>434</v>
      </c>
      <c r="B96" s="274"/>
      <c r="C96" s="274"/>
      <c r="D96" s="274"/>
      <c r="E96" s="9">
        <f>SUM(E82:E95)</f>
        <v>8454787</v>
      </c>
      <c r="F96" s="36"/>
      <c r="G96" s="36"/>
      <c r="H96" s="36"/>
    </row>
    <row r="97" spans="1:8" ht="15">
      <c r="A97" s="74"/>
      <c r="B97" s="234"/>
      <c r="C97" s="81"/>
      <c r="D97" s="74"/>
      <c r="E97" s="75"/>
      <c r="F97" s="36"/>
      <c r="G97" s="36"/>
      <c r="H97" s="36"/>
    </row>
    <row r="98" spans="1:8" ht="15">
      <c r="A98" s="273" t="s">
        <v>391</v>
      </c>
      <c r="B98" s="273"/>
      <c r="C98" s="273"/>
      <c r="D98" s="273"/>
      <c r="E98" s="273"/>
      <c r="F98" s="273"/>
      <c r="G98" s="273"/>
      <c r="H98" s="273"/>
    </row>
    <row r="99" spans="1:8" ht="25.5">
      <c r="A99" s="18" t="s">
        <v>1</v>
      </c>
      <c r="B99" s="190" t="s">
        <v>2</v>
      </c>
      <c r="C99" s="17" t="s">
        <v>230</v>
      </c>
      <c r="D99" s="18" t="s">
        <v>3</v>
      </c>
      <c r="E99" s="12" t="s">
        <v>4</v>
      </c>
      <c r="F99" s="12" t="s">
        <v>5</v>
      </c>
      <c r="G99" s="12" t="s">
        <v>6</v>
      </c>
      <c r="H99" s="12" t="s">
        <v>7</v>
      </c>
    </row>
    <row r="100" spans="1:8" ht="15">
      <c r="A100" s="19">
        <v>1</v>
      </c>
      <c r="B100" s="19" t="s">
        <v>37</v>
      </c>
      <c r="C100" s="21">
        <v>52410000</v>
      </c>
      <c r="D100" s="22" t="s">
        <v>392</v>
      </c>
      <c r="E100" s="13">
        <v>1951073</v>
      </c>
      <c r="F100" s="186" t="s">
        <v>1038</v>
      </c>
      <c r="G100" s="192" t="s">
        <v>523</v>
      </c>
      <c r="H100" s="188" t="s">
        <v>20</v>
      </c>
    </row>
    <row r="101" spans="1:8" ht="15">
      <c r="A101" s="274" t="s">
        <v>433</v>
      </c>
      <c r="B101" s="274"/>
      <c r="C101" s="274"/>
      <c r="D101" s="274"/>
      <c r="E101" s="9">
        <f>SUM(E100:E100)</f>
        <v>1951073</v>
      </c>
      <c r="F101" s="36"/>
      <c r="G101" s="36"/>
      <c r="H101" s="36"/>
    </row>
    <row r="102" spans="1:8" ht="15">
      <c r="A102" s="65"/>
      <c r="B102" s="239"/>
      <c r="C102" s="78"/>
      <c r="D102" s="65"/>
      <c r="E102" s="11"/>
      <c r="F102" s="37"/>
      <c r="G102" s="37"/>
      <c r="H102" s="37"/>
    </row>
    <row r="103" spans="1:8" s="7" customFormat="1" ht="15">
      <c r="A103" s="279" t="s">
        <v>721</v>
      </c>
      <c r="B103" s="279"/>
      <c r="C103" s="279"/>
      <c r="D103" s="279"/>
      <c r="E103" s="9">
        <f>E9+E15+E20+E25+E43+E53+E70+E77+E96+E101</f>
        <v>20483618.93</v>
      </c>
      <c r="F103" s="38"/>
      <c r="G103" s="38"/>
      <c r="H103" s="38"/>
    </row>
    <row r="104" spans="1:8" ht="15">
      <c r="A104" s="139"/>
      <c r="B104" s="38"/>
      <c r="C104" s="38"/>
      <c r="D104" s="139"/>
      <c r="E104" s="11"/>
      <c r="F104" s="37"/>
      <c r="G104" s="37"/>
      <c r="H104" s="37"/>
    </row>
    <row r="105" spans="1:8" ht="15">
      <c r="A105" s="139"/>
      <c r="B105" s="38"/>
      <c r="C105" s="38"/>
      <c r="D105" s="280" t="s">
        <v>443</v>
      </c>
      <c r="E105" s="280"/>
      <c r="F105" s="37"/>
      <c r="G105" s="37"/>
      <c r="H105" s="37"/>
    </row>
    <row r="106" spans="1:8" ht="15">
      <c r="A106" s="65"/>
      <c r="B106" s="239"/>
      <c r="C106" s="78"/>
      <c r="D106" s="51" t="s">
        <v>425</v>
      </c>
      <c r="E106" s="44">
        <f>E15+E20+E25+E43-E31</f>
        <v>3520801.9299999997</v>
      </c>
      <c r="F106" s="37"/>
      <c r="G106" s="37"/>
      <c r="H106" s="37"/>
    </row>
    <row r="107" spans="1:8" ht="15">
      <c r="A107" s="65"/>
      <c r="B107" s="239"/>
      <c r="C107" s="78"/>
      <c r="D107" s="51" t="s">
        <v>426</v>
      </c>
      <c r="E107" s="44">
        <f>E9</f>
        <v>4229703</v>
      </c>
      <c r="F107" s="37"/>
      <c r="G107" s="37"/>
      <c r="H107" s="37"/>
    </row>
    <row r="108" spans="1:8" ht="15">
      <c r="A108" s="65"/>
      <c r="B108" s="239"/>
      <c r="C108" s="78"/>
      <c r="D108" s="51" t="s">
        <v>396</v>
      </c>
      <c r="E108" s="191">
        <f>E31</f>
        <v>21500</v>
      </c>
      <c r="F108" s="37"/>
      <c r="G108" s="37"/>
      <c r="H108" s="37"/>
    </row>
    <row r="109" spans="1:8" ht="15">
      <c r="A109" s="65"/>
      <c r="B109" s="239"/>
      <c r="C109" s="78"/>
      <c r="D109" s="50" t="s">
        <v>430</v>
      </c>
      <c r="E109" s="191">
        <f>E53</f>
        <v>362734</v>
      </c>
      <c r="F109" s="37"/>
      <c r="G109" s="37"/>
      <c r="H109" s="37"/>
    </row>
    <row r="110" spans="1:8" ht="15">
      <c r="A110" s="65"/>
      <c r="B110" s="239"/>
      <c r="C110" s="78"/>
      <c r="D110" s="51" t="s">
        <v>397</v>
      </c>
      <c r="E110" s="44">
        <f>E70</f>
        <v>1895190</v>
      </c>
      <c r="F110" s="37"/>
      <c r="G110" s="37"/>
      <c r="H110" s="37"/>
    </row>
    <row r="111" spans="1:8" ht="15">
      <c r="A111" s="65"/>
      <c r="B111" s="239"/>
      <c r="C111" s="78"/>
      <c r="D111" s="51" t="s">
        <v>471</v>
      </c>
      <c r="E111" s="44">
        <f>E101</f>
        <v>1951073</v>
      </c>
      <c r="F111" s="37"/>
      <c r="G111" s="37"/>
      <c r="H111" s="37"/>
    </row>
    <row r="112" spans="1:8" ht="15">
      <c r="A112" s="65"/>
      <c r="B112" s="239"/>
      <c r="C112" s="78"/>
      <c r="D112" s="51" t="s">
        <v>432</v>
      </c>
      <c r="E112" s="44">
        <f>E77</f>
        <v>47830</v>
      </c>
      <c r="F112" s="37"/>
      <c r="G112" s="37"/>
      <c r="H112" s="37"/>
    </row>
    <row r="113" spans="1:8" ht="15">
      <c r="A113" s="65"/>
      <c r="B113" s="239"/>
      <c r="C113" s="78"/>
      <c r="D113" s="51" t="s">
        <v>431</v>
      </c>
      <c r="E113" s="44">
        <f>E96</f>
        <v>8454787</v>
      </c>
      <c r="F113" s="37"/>
      <c r="G113" s="37"/>
      <c r="H113" s="37"/>
    </row>
    <row r="114" spans="1:8" ht="15">
      <c r="A114" s="65"/>
      <c r="B114" s="239"/>
      <c r="C114" s="78"/>
      <c r="D114" s="51" t="s">
        <v>399</v>
      </c>
      <c r="E114" s="44">
        <f>SUM(E106:E113)</f>
        <v>20483618.93</v>
      </c>
      <c r="F114" s="37"/>
      <c r="G114" s="37"/>
      <c r="H114" s="37"/>
    </row>
    <row r="115" spans="1:8" ht="15">
      <c r="A115" s="65"/>
      <c r="B115" s="239"/>
      <c r="C115" s="78"/>
      <c r="D115" s="65"/>
      <c r="E115" s="11"/>
      <c r="F115" s="37"/>
      <c r="G115" s="37"/>
      <c r="H115" s="37"/>
    </row>
    <row r="118" ht="15">
      <c r="E118" s="237"/>
    </row>
    <row r="119" ht="15">
      <c r="E119" s="237"/>
    </row>
  </sheetData>
  <sheetProtection/>
  <mergeCells count="29">
    <mergeCell ref="A22:H22"/>
    <mergeCell ref="A25:D25"/>
    <mergeCell ref="A103:D103"/>
    <mergeCell ref="D105:E105"/>
    <mergeCell ref="A45:H45"/>
    <mergeCell ref="A73:H73"/>
    <mergeCell ref="A77:D77"/>
    <mergeCell ref="A79:H79"/>
    <mergeCell ref="A80:H80"/>
    <mergeCell ref="A70:D70"/>
    <mergeCell ref="A3:H3"/>
    <mergeCell ref="A10:H10"/>
    <mergeCell ref="A11:H11"/>
    <mergeCell ref="A16:H16"/>
    <mergeCell ref="A17:H17"/>
    <mergeCell ref="A21:H21"/>
    <mergeCell ref="A9:D9"/>
    <mergeCell ref="A15:D15"/>
    <mergeCell ref="A20:D20"/>
    <mergeCell ref="A71:H71"/>
    <mergeCell ref="A27:H27"/>
    <mergeCell ref="A43:D43"/>
    <mergeCell ref="A44:H44"/>
    <mergeCell ref="A98:H98"/>
    <mergeCell ref="A101:D101"/>
    <mergeCell ref="A96:D96"/>
    <mergeCell ref="A53:D53"/>
    <mergeCell ref="A54:H54"/>
    <mergeCell ref="A55:H5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38" max="7" man="1"/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8"/>
  <sheetViews>
    <sheetView zoomScaleSheetLayoutView="75" zoomScalePageLayoutView="0" workbookViewId="0" topLeftCell="A1">
      <selection activeCell="A11" sqref="A11"/>
    </sheetView>
  </sheetViews>
  <sheetFormatPr defaultColWidth="9.140625" defaultRowHeight="15"/>
  <cols>
    <col min="1" max="1" width="9.421875" style="123" customWidth="1"/>
    <col min="2" max="2" width="9.00390625" style="123" customWidth="1"/>
    <col min="3" max="3" width="10.00390625" style="123" customWidth="1"/>
    <col min="4" max="4" width="52.7109375" style="123" customWidth="1"/>
    <col min="5" max="5" width="16.421875" style="82" customWidth="1"/>
    <col min="6" max="6" width="29.00390625" style="124" customWidth="1"/>
    <col min="7" max="7" width="13.8515625" style="124" customWidth="1"/>
    <col min="8" max="8" width="11.57421875" style="124" customWidth="1"/>
  </cols>
  <sheetData>
    <row r="1" spans="1:8" ht="15">
      <c r="A1" s="285" t="s">
        <v>68</v>
      </c>
      <c r="B1" s="285"/>
      <c r="C1" s="285"/>
      <c r="D1" s="285"/>
      <c r="F1" s="83"/>
      <c r="G1" s="83"/>
      <c r="H1" s="83"/>
    </row>
    <row r="2" spans="1:8" ht="15">
      <c r="A2" s="285" t="s">
        <v>247</v>
      </c>
      <c r="B2" s="285"/>
      <c r="C2" s="285"/>
      <c r="D2" s="285"/>
      <c r="F2" s="83"/>
      <c r="G2" s="83"/>
      <c r="H2" s="83"/>
    </row>
    <row r="3" spans="1:8" ht="15">
      <c r="A3" s="285" t="s">
        <v>628</v>
      </c>
      <c r="B3" s="285"/>
      <c r="C3" s="285"/>
      <c r="D3" s="285"/>
      <c r="F3" s="83"/>
      <c r="G3" s="83"/>
      <c r="H3" s="83"/>
    </row>
    <row r="4" spans="1:8" ht="15">
      <c r="A4" s="285" t="s">
        <v>629</v>
      </c>
      <c r="B4" s="285"/>
      <c r="C4" s="285"/>
      <c r="D4" s="285"/>
      <c r="F4" s="83"/>
      <c r="G4" s="83"/>
      <c r="H4" s="83"/>
    </row>
    <row r="5" spans="1:11" ht="15">
      <c r="A5" s="289" t="s">
        <v>627</v>
      </c>
      <c r="B5" s="289"/>
      <c r="C5" s="289"/>
      <c r="D5" s="289"/>
      <c r="E5" s="289"/>
      <c r="F5" s="289"/>
      <c r="G5" s="289"/>
      <c r="H5" s="289"/>
      <c r="I5" s="16"/>
      <c r="J5" s="16"/>
      <c r="K5" s="16"/>
    </row>
    <row r="6" spans="1:8" ht="15">
      <c r="A6" s="84"/>
      <c r="B6" s="85"/>
      <c r="C6" s="85"/>
      <c r="D6" s="84"/>
      <c r="F6" s="83"/>
      <c r="G6" s="83"/>
      <c r="H6" s="83"/>
    </row>
    <row r="7" spans="1:8" ht="15">
      <c r="A7" s="86" t="s">
        <v>69</v>
      </c>
      <c r="B7" s="87"/>
      <c r="C7" s="87"/>
      <c r="D7" s="88"/>
      <c r="F7" s="83"/>
      <c r="G7" s="83"/>
      <c r="H7" s="83"/>
    </row>
    <row r="8" spans="1:8" ht="15">
      <c r="A8" s="88"/>
      <c r="B8" s="87"/>
      <c r="C8" s="87"/>
      <c r="D8" s="88"/>
      <c r="F8" s="83"/>
      <c r="G8" s="83"/>
      <c r="H8" s="83"/>
    </row>
    <row r="9" spans="1:8" ht="15">
      <c r="A9" s="286" t="s">
        <v>246</v>
      </c>
      <c r="B9" s="287"/>
      <c r="C9" s="287"/>
      <c r="D9" s="287"/>
      <c r="E9" s="287"/>
      <c r="F9" s="287"/>
      <c r="G9" s="287"/>
      <c r="H9" s="288"/>
    </row>
    <row r="10" spans="1:8" ht="25.5">
      <c r="A10" s="89" t="s">
        <v>1</v>
      </c>
      <c r="B10" s="89" t="s">
        <v>2</v>
      </c>
      <c r="C10" s="89" t="s">
        <v>230</v>
      </c>
      <c r="D10" s="89" t="s">
        <v>3</v>
      </c>
      <c r="E10" s="12" t="s">
        <v>4</v>
      </c>
      <c r="F10" s="12" t="s">
        <v>5</v>
      </c>
      <c r="G10" s="12" t="s">
        <v>6</v>
      </c>
      <c r="H10" s="12" t="s">
        <v>7</v>
      </c>
    </row>
    <row r="11" spans="1:8" ht="15">
      <c r="A11" s="6" t="s">
        <v>315</v>
      </c>
      <c r="B11" s="6" t="s">
        <v>70</v>
      </c>
      <c r="C11" s="90">
        <v>51101000</v>
      </c>
      <c r="D11" s="91" t="s">
        <v>71</v>
      </c>
      <c r="E11" s="92">
        <v>470168</v>
      </c>
      <c r="F11" s="64" t="s">
        <v>519</v>
      </c>
      <c r="G11" s="64" t="s">
        <v>597</v>
      </c>
      <c r="H11" s="64" t="s">
        <v>524</v>
      </c>
    </row>
    <row r="12" spans="1:8" ht="15">
      <c r="A12" s="6" t="s">
        <v>316</v>
      </c>
      <c r="B12" s="6" t="s">
        <v>72</v>
      </c>
      <c r="C12" s="90">
        <v>51103000</v>
      </c>
      <c r="D12" s="91" t="s">
        <v>73</v>
      </c>
      <c r="E12" s="92">
        <v>103866</v>
      </c>
      <c r="F12" s="64" t="s">
        <v>519</v>
      </c>
      <c r="G12" s="64" t="s">
        <v>597</v>
      </c>
      <c r="H12" s="64" t="s">
        <v>524</v>
      </c>
    </row>
    <row r="13" spans="1:8" ht="15">
      <c r="A13" s="6" t="s">
        <v>317</v>
      </c>
      <c r="B13" s="6" t="s">
        <v>74</v>
      </c>
      <c r="C13" s="90">
        <v>51103100</v>
      </c>
      <c r="D13" s="91" t="s">
        <v>75</v>
      </c>
      <c r="E13" s="92">
        <v>28738</v>
      </c>
      <c r="F13" s="64" t="s">
        <v>519</v>
      </c>
      <c r="G13" s="64" t="s">
        <v>597</v>
      </c>
      <c r="H13" s="64" t="s">
        <v>524</v>
      </c>
    </row>
    <row r="14" spans="1:8" ht="15">
      <c r="A14" s="6" t="s">
        <v>1033</v>
      </c>
      <c r="B14" s="6" t="s">
        <v>1034</v>
      </c>
      <c r="C14" s="213">
        <v>51103100</v>
      </c>
      <c r="D14" s="103" t="s">
        <v>630</v>
      </c>
      <c r="E14" s="92">
        <v>50000</v>
      </c>
      <c r="F14" s="64" t="s">
        <v>1035</v>
      </c>
      <c r="G14" s="64" t="s">
        <v>597</v>
      </c>
      <c r="H14" s="64" t="s">
        <v>524</v>
      </c>
    </row>
    <row r="15" spans="1:8" s="7" customFormat="1" ht="15">
      <c r="A15" s="286" t="s">
        <v>424</v>
      </c>
      <c r="B15" s="287"/>
      <c r="C15" s="287"/>
      <c r="D15" s="288"/>
      <c r="E15" s="9">
        <f>SUM(E11:E14)</f>
        <v>652772</v>
      </c>
      <c r="F15" s="51"/>
      <c r="G15" s="51"/>
      <c r="H15" s="51"/>
    </row>
    <row r="16" spans="1:8" ht="15">
      <c r="A16" s="93"/>
      <c r="B16" s="93"/>
      <c r="C16" s="93"/>
      <c r="D16" s="94"/>
      <c r="E16" s="95"/>
      <c r="F16" s="37"/>
      <c r="G16" s="37"/>
      <c r="H16" s="37"/>
    </row>
    <row r="17" spans="1:8" ht="15">
      <c r="A17" s="286" t="s">
        <v>76</v>
      </c>
      <c r="B17" s="287"/>
      <c r="C17" s="287"/>
      <c r="D17" s="287"/>
      <c r="E17" s="287"/>
      <c r="F17" s="287"/>
      <c r="G17" s="287"/>
      <c r="H17" s="288"/>
    </row>
    <row r="18" spans="1:8" ht="25.5">
      <c r="A18" s="89" t="s">
        <v>1</v>
      </c>
      <c r="B18" s="89" t="s">
        <v>2</v>
      </c>
      <c r="C18" s="89" t="s">
        <v>230</v>
      </c>
      <c r="D18" s="89" t="s">
        <v>3</v>
      </c>
      <c r="E18" s="12" t="s">
        <v>4</v>
      </c>
      <c r="F18" s="12" t="s">
        <v>5</v>
      </c>
      <c r="G18" s="12" t="s">
        <v>6</v>
      </c>
      <c r="H18" s="12" t="s">
        <v>7</v>
      </c>
    </row>
    <row r="19" spans="1:8" ht="15">
      <c r="A19" s="96">
        <v>1</v>
      </c>
      <c r="B19" s="96" t="s">
        <v>13</v>
      </c>
      <c r="C19" s="97">
        <v>51108100</v>
      </c>
      <c r="D19" s="98" t="s">
        <v>65</v>
      </c>
      <c r="E19" s="99">
        <v>110868</v>
      </c>
      <c r="F19" s="64" t="s">
        <v>519</v>
      </c>
      <c r="G19" s="64" t="s">
        <v>597</v>
      </c>
      <c r="H19" s="64" t="s">
        <v>20</v>
      </c>
    </row>
    <row r="20" spans="1:8" ht="15">
      <c r="A20" s="96">
        <v>2</v>
      </c>
      <c r="B20" s="96" t="s">
        <v>14</v>
      </c>
      <c r="C20" s="97">
        <v>51108100</v>
      </c>
      <c r="D20" s="214" t="s">
        <v>631</v>
      </c>
      <c r="E20" s="99">
        <v>94000</v>
      </c>
      <c r="F20" s="64" t="s">
        <v>519</v>
      </c>
      <c r="G20" s="64" t="s">
        <v>597</v>
      </c>
      <c r="H20" s="64" t="s">
        <v>20</v>
      </c>
    </row>
    <row r="21" spans="1:8" s="7" customFormat="1" ht="15">
      <c r="A21" s="286" t="s">
        <v>423</v>
      </c>
      <c r="B21" s="287"/>
      <c r="C21" s="287"/>
      <c r="D21" s="288"/>
      <c r="E21" s="9">
        <f>SUM(E19:E20)</f>
        <v>204868</v>
      </c>
      <c r="F21" s="51"/>
      <c r="G21" s="51"/>
      <c r="H21" s="51"/>
    </row>
    <row r="22" spans="1:8" ht="15">
      <c r="A22" s="93"/>
      <c r="B22" s="93"/>
      <c r="C22" s="93"/>
      <c r="D22" s="100"/>
      <c r="E22" s="95"/>
      <c r="F22" s="37"/>
      <c r="G22" s="37"/>
      <c r="H22" s="37"/>
    </row>
    <row r="23" spans="1:8" ht="15">
      <c r="A23" s="286" t="s">
        <v>77</v>
      </c>
      <c r="B23" s="287"/>
      <c r="C23" s="287"/>
      <c r="D23" s="287"/>
      <c r="E23" s="287"/>
      <c r="F23" s="287"/>
      <c r="G23" s="287"/>
      <c r="H23" s="288"/>
    </row>
    <row r="24" spans="1:8" ht="25.5">
      <c r="A24" s="89" t="s">
        <v>1</v>
      </c>
      <c r="B24" s="89" t="s">
        <v>2</v>
      </c>
      <c r="C24" s="89" t="s">
        <v>230</v>
      </c>
      <c r="D24" s="89" t="s">
        <v>3</v>
      </c>
      <c r="E24" s="12" t="s">
        <v>4</v>
      </c>
      <c r="F24" s="12" t="s">
        <v>5</v>
      </c>
      <c r="G24" s="12" t="s">
        <v>6</v>
      </c>
      <c r="H24" s="12" t="s">
        <v>7</v>
      </c>
    </row>
    <row r="25" spans="1:8" ht="15">
      <c r="A25" s="101">
        <v>1</v>
      </c>
      <c r="B25" s="102" t="s">
        <v>78</v>
      </c>
      <c r="C25" s="90">
        <v>51100000</v>
      </c>
      <c r="D25" s="91" t="s">
        <v>79</v>
      </c>
      <c r="E25" s="99">
        <v>392733</v>
      </c>
      <c r="F25" s="64" t="s">
        <v>519</v>
      </c>
      <c r="G25" s="64" t="s">
        <v>597</v>
      </c>
      <c r="H25" s="64" t="s">
        <v>20</v>
      </c>
    </row>
    <row r="26" spans="1:8" ht="15">
      <c r="A26" s="101">
        <v>2</v>
      </c>
      <c r="B26" s="102" t="s">
        <v>80</v>
      </c>
      <c r="C26" s="90">
        <v>51100000</v>
      </c>
      <c r="D26" s="91" t="s">
        <v>81</v>
      </c>
      <c r="E26" s="99">
        <v>50448</v>
      </c>
      <c r="F26" s="64" t="s">
        <v>519</v>
      </c>
      <c r="G26" s="64" t="s">
        <v>597</v>
      </c>
      <c r="H26" s="64" t="s">
        <v>20</v>
      </c>
    </row>
    <row r="27" spans="1:8" ht="15">
      <c r="A27" s="101">
        <v>3</v>
      </c>
      <c r="B27" s="102" t="s">
        <v>82</v>
      </c>
      <c r="C27" s="90">
        <v>51100000</v>
      </c>
      <c r="D27" s="91" t="s">
        <v>83</v>
      </c>
      <c r="E27" s="99">
        <v>452546</v>
      </c>
      <c r="F27" s="64" t="s">
        <v>519</v>
      </c>
      <c r="G27" s="64" t="s">
        <v>597</v>
      </c>
      <c r="H27" s="64" t="s">
        <v>524</v>
      </c>
    </row>
    <row r="28" spans="1:8" ht="15">
      <c r="A28" s="101">
        <v>4</v>
      </c>
      <c r="B28" s="102" t="s">
        <v>84</v>
      </c>
      <c r="C28" s="90">
        <v>51100000</v>
      </c>
      <c r="D28" s="91" t="s">
        <v>85</v>
      </c>
      <c r="E28" s="99">
        <v>0</v>
      </c>
      <c r="F28" s="64"/>
      <c r="G28" s="64"/>
      <c r="H28" s="64"/>
    </row>
    <row r="29" spans="1:8" ht="15">
      <c r="A29" s="101">
        <v>5</v>
      </c>
      <c r="B29" s="102" t="s">
        <v>86</v>
      </c>
      <c r="C29" s="90">
        <v>51100000</v>
      </c>
      <c r="D29" s="91" t="s">
        <v>87</v>
      </c>
      <c r="E29" s="99">
        <v>184640</v>
      </c>
      <c r="F29" s="64" t="s">
        <v>519</v>
      </c>
      <c r="G29" s="64" t="s">
        <v>597</v>
      </c>
      <c r="H29" s="64" t="s">
        <v>20</v>
      </c>
    </row>
    <row r="30" spans="1:8" ht="15">
      <c r="A30" s="101">
        <v>6</v>
      </c>
      <c r="B30" s="102" t="s">
        <v>88</v>
      </c>
      <c r="C30" s="90">
        <v>51100000</v>
      </c>
      <c r="D30" s="91" t="s">
        <v>89</v>
      </c>
      <c r="E30" s="99">
        <v>57680</v>
      </c>
      <c r="F30" s="64" t="s">
        <v>519</v>
      </c>
      <c r="G30" s="64" t="s">
        <v>597</v>
      </c>
      <c r="H30" s="64" t="s">
        <v>20</v>
      </c>
    </row>
    <row r="31" spans="1:8" ht="15">
      <c r="A31" s="101">
        <v>7</v>
      </c>
      <c r="B31" s="102" t="s">
        <v>90</v>
      </c>
      <c r="C31" s="90">
        <v>51100000</v>
      </c>
      <c r="D31" s="103" t="s">
        <v>91</v>
      </c>
      <c r="E31" s="99">
        <v>161468</v>
      </c>
      <c r="F31" s="64" t="s">
        <v>519</v>
      </c>
      <c r="G31" s="64" t="s">
        <v>597</v>
      </c>
      <c r="H31" s="64" t="s">
        <v>20</v>
      </c>
    </row>
    <row r="32" spans="1:8" ht="15">
      <c r="A32" s="101">
        <v>8</v>
      </c>
      <c r="B32" s="102" t="s">
        <v>92</v>
      </c>
      <c r="C32" s="90">
        <v>51100000</v>
      </c>
      <c r="D32" s="103" t="s">
        <v>93</v>
      </c>
      <c r="E32" s="99">
        <v>17532</v>
      </c>
      <c r="F32" s="64" t="s">
        <v>518</v>
      </c>
      <c r="G32" s="64" t="s">
        <v>597</v>
      </c>
      <c r="H32" s="64" t="s">
        <v>20</v>
      </c>
    </row>
    <row r="33" spans="1:8" ht="15">
      <c r="A33" s="101">
        <v>9</v>
      </c>
      <c r="B33" s="102" t="s">
        <v>94</v>
      </c>
      <c r="C33" s="90">
        <v>51100000</v>
      </c>
      <c r="D33" s="103" t="s">
        <v>95</v>
      </c>
      <c r="E33" s="99">
        <v>262870</v>
      </c>
      <c r="F33" s="64" t="s">
        <v>519</v>
      </c>
      <c r="G33" s="64" t="s">
        <v>597</v>
      </c>
      <c r="H33" s="64" t="s">
        <v>20</v>
      </c>
    </row>
    <row r="34" spans="1:8" s="7" customFormat="1" ht="15">
      <c r="A34" s="290" t="s">
        <v>422</v>
      </c>
      <c r="B34" s="291"/>
      <c r="C34" s="291"/>
      <c r="D34" s="292"/>
      <c r="E34" s="9">
        <f>SUM(E25:E33)</f>
        <v>1579917</v>
      </c>
      <c r="F34" s="51"/>
      <c r="G34" s="51"/>
      <c r="H34" s="51"/>
    </row>
    <row r="35" spans="1:8" ht="15">
      <c r="A35" s="93"/>
      <c r="B35" s="93"/>
      <c r="C35" s="93"/>
      <c r="D35" s="104"/>
      <c r="E35" s="95"/>
      <c r="F35" s="37"/>
      <c r="G35" s="37"/>
      <c r="H35" s="37"/>
    </row>
    <row r="36" spans="1:8" ht="15">
      <c r="A36" s="281" t="s">
        <v>248</v>
      </c>
      <c r="B36" s="281"/>
      <c r="C36" s="281"/>
      <c r="D36" s="281"/>
      <c r="E36" s="281"/>
      <c r="F36" s="281"/>
      <c r="G36" s="281"/>
      <c r="H36" s="281"/>
    </row>
    <row r="37" spans="1:8" ht="25.5">
      <c r="A37" s="89" t="s">
        <v>1</v>
      </c>
      <c r="B37" s="89" t="s">
        <v>2</v>
      </c>
      <c r="C37" s="89" t="s">
        <v>230</v>
      </c>
      <c r="D37" s="89" t="s">
        <v>3</v>
      </c>
      <c r="E37" s="12" t="s">
        <v>4</v>
      </c>
      <c r="F37" s="12" t="s">
        <v>5</v>
      </c>
      <c r="G37" s="12" t="s">
        <v>6</v>
      </c>
      <c r="H37" s="12" t="s">
        <v>7</v>
      </c>
    </row>
    <row r="38" spans="1:8" ht="15">
      <c r="A38" s="96">
        <v>1</v>
      </c>
      <c r="B38" s="96" t="s">
        <v>19</v>
      </c>
      <c r="C38" s="97">
        <v>51108100</v>
      </c>
      <c r="D38" s="105" t="s">
        <v>132</v>
      </c>
      <c r="E38" s="92">
        <v>428899</v>
      </c>
      <c r="F38" s="64" t="s">
        <v>519</v>
      </c>
      <c r="G38" s="64" t="s">
        <v>597</v>
      </c>
      <c r="H38" s="64" t="s">
        <v>20</v>
      </c>
    </row>
    <row r="39" spans="1:8" ht="15">
      <c r="A39" s="96">
        <v>2</v>
      </c>
      <c r="B39" s="96" t="s">
        <v>21</v>
      </c>
      <c r="C39" s="97">
        <v>51108100</v>
      </c>
      <c r="D39" s="105" t="s">
        <v>924</v>
      </c>
      <c r="E39" s="92">
        <v>45000</v>
      </c>
      <c r="F39" s="64" t="s">
        <v>518</v>
      </c>
      <c r="G39" s="64" t="s">
        <v>597</v>
      </c>
      <c r="H39" s="64" t="s">
        <v>20</v>
      </c>
    </row>
    <row r="40" spans="1:8" ht="15">
      <c r="A40" s="96">
        <v>3</v>
      </c>
      <c r="B40" s="96" t="s">
        <v>761</v>
      </c>
      <c r="C40" s="97">
        <v>51108100</v>
      </c>
      <c r="D40" s="105" t="s">
        <v>133</v>
      </c>
      <c r="E40" s="92">
        <v>0</v>
      </c>
      <c r="F40" s="64"/>
      <c r="G40" s="64"/>
      <c r="H40" s="64"/>
    </row>
    <row r="41" spans="1:8" s="7" customFormat="1" ht="15" customHeight="1">
      <c r="A41" s="286" t="s">
        <v>421</v>
      </c>
      <c r="B41" s="287"/>
      <c r="C41" s="287"/>
      <c r="D41" s="288"/>
      <c r="E41" s="9">
        <f>SUM(E38:E40)</f>
        <v>473899</v>
      </c>
      <c r="F41" s="51"/>
      <c r="G41" s="51"/>
      <c r="H41" s="51"/>
    </row>
    <row r="42" spans="1:8" ht="15">
      <c r="A42" s="93"/>
      <c r="B42" s="93"/>
      <c r="C42" s="93"/>
      <c r="D42" s="104"/>
      <c r="E42" s="95"/>
      <c r="F42" s="37"/>
      <c r="G42" s="37"/>
      <c r="H42" s="37"/>
    </row>
    <row r="43" spans="1:8" ht="15">
      <c r="A43" s="281" t="s">
        <v>97</v>
      </c>
      <c r="B43" s="281"/>
      <c r="C43" s="281"/>
      <c r="D43" s="281"/>
      <c r="E43" s="281"/>
      <c r="F43" s="281"/>
      <c r="G43" s="281"/>
      <c r="H43" s="281"/>
    </row>
    <row r="44" spans="1:8" ht="25.5">
      <c r="A44" s="89" t="s">
        <v>1</v>
      </c>
      <c r="B44" s="89" t="s">
        <v>2</v>
      </c>
      <c r="C44" s="89" t="s">
        <v>230</v>
      </c>
      <c r="D44" s="89" t="s">
        <v>3</v>
      </c>
      <c r="E44" s="12" t="s">
        <v>4</v>
      </c>
      <c r="F44" s="12" t="s">
        <v>5</v>
      </c>
      <c r="G44" s="12" t="s">
        <v>6</v>
      </c>
      <c r="H44" s="12" t="s">
        <v>7</v>
      </c>
    </row>
    <row r="45" spans="1:8" ht="15">
      <c r="A45" s="96">
        <v>1</v>
      </c>
      <c r="B45" s="96" t="s">
        <v>23</v>
      </c>
      <c r="C45" s="97">
        <v>51108100</v>
      </c>
      <c r="D45" s="106" t="s">
        <v>98</v>
      </c>
      <c r="E45" s="13">
        <v>155000</v>
      </c>
      <c r="F45" s="64" t="s">
        <v>973</v>
      </c>
      <c r="G45" s="64" t="s">
        <v>597</v>
      </c>
      <c r="H45" s="64" t="s">
        <v>20</v>
      </c>
    </row>
    <row r="46" spans="1:8" s="7" customFormat="1" ht="15">
      <c r="A46" s="293" t="s">
        <v>420</v>
      </c>
      <c r="B46" s="294"/>
      <c r="C46" s="294"/>
      <c r="D46" s="295"/>
      <c r="E46" s="9">
        <f>E45</f>
        <v>155000</v>
      </c>
      <c r="F46" s="51"/>
      <c r="G46" s="51"/>
      <c r="H46" s="51"/>
    </row>
    <row r="47" spans="1:8" ht="15">
      <c r="A47" s="93"/>
      <c r="B47" s="93"/>
      <c r="C47" s="93"/>
      <c r="D47" s="107"/>
      <c r="E47" s="95"/>
      <c r="F47" s="37"/>
      <c r="G47" s="37"/>
      <c r="H47" s="37"/>
    </row>
    <row r="48" spans="1:8" ht="15">
      <c r="A48" s="281" t="s">
        <v>99</v>
      </c>
      <c r="B48" s="281"/>
      <c r="C48" s="281"/>
      <c r="D48" s="281"/>
      <c r="E48" s="281"/>
      <c r="F48" s="281"/>
      <c r="G48" s="281"/>
      <c r="H48" s="281"/>
    </row>
    <row r="49" spans="1:8" ht="25.5">
      <c r="A49" s="89" t="s">
        <v>1</v>
      </c>
      <c r="B49" s="89" t="s">
        <v>2</v>
      </c>
      <c r="C49" s="89" t="s">
        <v>230</v>
      </c>
      <c r="D49" s="89" t="s">
        <v>3</v>
      </c>
      <c r="E49" s="12" t="s">
        <v>4</v>
      </c>
      <c r="F49" s="12" t="s">
        <v>5</v>
      </c>
      <c r="G49" s="12" t="s">
        <v>6</v>
      </c>
      <c r="H49" s="12" t="s">
        <v>7</v>
      </c>
    </row>
    <row r="50" spans="1:8" ht="15">
      <c r="A50" s="97">
        <v>1</v>
      </c>
      <c r="B50" s="60" t="s">
        <v>290</v>
      </c>
      <c r="C50" s="90">
        <v>51108100</v>
      </c>
      <c r="D50" s="91" t="s">
        <v>491</v>
      </c>
      <c r="E50" s="13">
        <v>180000</v>
      </c>
      <c r="F50" s="64" t="s">
        <v>519</v>
      </c>
      <c r="G50" s="64" t="s">
        <v>597</v>
      </c>
      <c r="H50" s="64" t="s">
        <v>524</v>
      </c>
    </row>
    <row r="51" spans="1:8" ht="15">
      <c r="A51" s="108">
        <v>2</v>
      </c>
      <c r="B51" s="60" t="s">
        <v>291</v>
      </c>
      <c r="C51" s="90">
        <v>51108100</v>
      </c>
      <c r="D51" s="103" t="s">
        <v>492</v>
      </c>
      <c r="E51" s="13">
        <v>75071</v>
      </c>
      <c r="F51" s="64" t="s">
        <v>1035</v>
      </c>
      <c r="G51" s="64" t="s">
        <v>597</v>
      </c>
      <c r="H51" s="64" t="s">
        <v>20</v>
      </c>
    </row>
    <row r="52" spans="1:8" s="7" customFormat="1" ht="15" customHeight="1">
      <c r="A52" s="290" t="s">
        <v>419</v>
      </c>
      <c r="B52" s="291"/>
      <c r="C52" s="291"/>
      <c r="D52" s="292"/>
      <c r="E52" s="9">
        <f>SUM(E50:E51)</f>
        <v>255071</v>
      </c>
      <c r="F52" s="51"/>
      <c r="G52" s="51"/>
      <c r="H52" s="51"/>
    </row>
    <row r="53" spans="1:8" ht="15">
      <c r="A53" s="93"/>
      <c r="B53" s="93"/>
      <c r="C53" s="93"/>
      <c r="D53" s="104"/>
      <c r="E53" s="95"/>
      <c r="F53" s="37"/>
      <c r="G53" s="37"/>
      <c r="H53" s="37"/>
    </row>
    <row r="54" spans="1:8" ht="15">
      <c r="A54" s="281" t="s">
        <v>218</v>
      </c>
      <c r="B54" s="281"/>
      <c r="C54" s="281"/>
      <c r="D54" s="281"/>
      <c r="E54" s="281"/>
      <c r="F54" s="281"/>
      <c r="G54" s="281"/>
      <c r="H54" s="281"/>
    </row>
    <row r="55" spans="1:8" ht="25.5">
      <c r="A55" s="89" t="s">
        <v>1</v>
      </c>
      <c r="B55" s="89" t="s">
        <v>2</v>
      </c>
      <c r="C55" s="89" t="s">
        <v>230</v>
      </c>
      <c r="D55" s="89" t="s">
        <v>3</v>
      </c>
      <c r="E55" s="12" t="s">
        <v>4</v>
      </c>
      <c r="F55" s="12" t="s">
        <v>5</v>
      </c>
      <c r="G55" s="12" t="s">
        <v>6</v>
      </c>
      <c r="H55" s="12" t="s">
        <v>7</v>
      </c>
    </row>
    <row r="56" spans="1:8" ht="15">
      <c r="A56" s="89">
        <v>1</v>
      </c>
      <c r="B56" s="89" t="s">
        <v>32</v>
      </c>
      <c r="C56" s="109">
        <v>51108100</v>
      </c>
      <c r="D56" s="91" t="s">
        <v>493</v>
      </c>
      <c r="E56" s="13">
        <v>169454</v>
      </c>
      <c r="F56" s="64" t="s">
        <v>519</v>
      </c>
      <c r="G56" s="64" t="s">
        <v>597</v>
      </c>
      <c r="H56" s="15" t="s">
        <v>20</v>
      </c>
    </row>
    <row r="57" spans="1:8" ht="15">
      <c r="A57" s="89">
        <v>2</v>
      </c>
      <c r="B57" s="89" t="s">
        <v>33</v>
      </c>
      <c r="C57" s="90">
        <v>51108100</v>
      </c>
      <c r="D57" s="91" t="s">
        <v>134</v>
      </c>
      <c r="E57" s="13">
        <v>486433</v>
      </c>
      <c r="F57" s="64" t="s">
        <v>519</v>
      </c>
      <c r="G57" s="64" t="s">
        <v>597</v>
      </c>
      <c r="H57" s="15" t="s">
        <v>524</v>
      </c>
    </row>
    <row r="58" spans="1:8" ht="15">
      <c r="A58" s="89">
        <v>3</v>
      </c>
      <c r="B58" s="96" t="s">
        <v>34</v>
      </c>
      <c r="C58" s="90">
        <v>51108100</v>
      </c>
      <c r="D58" s="91" t="s">
        <v>135</v>
      </c>
      <c r="E58" s="13">
        <v>93452</v>
      </c>
      <c r="F58" s="64" t="s">
        <v>519</v>
      </c>
      <c r="G58" s="64" t="s">
        <v>597</v>
      </c>
      <c r="H58" s="15" t="s">
        <v>20</v>
      </c>
    </row>
    <row r="59" spans="1:8" s="7" customFormat="1" ht="15">
      <c r="A59" s="286" t="s">
        <v>418</v>
      </c>
      <c r="B59" s="287"/>
      <c r="C59" s="287"/>
      <c r="D59" s="288"/>
      <c r="E59" s="44">
        <f>SUM(E56:E58)</f>
        <v>749339</v>
      </c>
      <c r="F59" s="51"/>
      <c r="G59" s="51"/>
      <c r="H59" s="51"/>
    </row>
    <row r="60" spans="1:8" ht="15">
      <c r="A60" s="93"/>
      <c r="B60" s="93"/>
      <c r="C60" s="93"/>
      <c r="D60" s="104"/>
      <c r="E60" s="95"/>
      <c r="F60" s="37"/>
      <c r="G60" s="37"/>
      <c r="H60" s="37"/>
    </row>
    <row r="61" spans="1:8" ht="15">
      <c r="A61" s="281" t="s">
        <v>219</v>
      </c>
      <c r="B61" s="281"/>
      <c r="C61" s="281"/>
      <c r="D61" s="281"/>
      <c r="E61" s="281"/>
      <c r="F61" s="281"/>
      <c r="G61" s="281"/>
      <c r="H61" s="281"/>
    </row>
    <row r="62" spans="1:8" ht="25.5">
      <c r="A62" s="89" t="s">
        <v>1</v>
      </c>
      <c r="B62" s="89" t="s">
        <v>2</v>
      </c>
      <c r="C62" s="89" t="s">
        <v>230</v>
      </c>
      <c r="D62" s="89" t="s">
        <v>3</v>
      </c>
      <c r="E62" s="12" t="s">
        <v>4</v>
      </c>
      <c r="F62" s="12" t="s">
        <v>5</v>
      </c>
      <c r="G62" s="12" t="s">
        <v>6</v>
      </c>
      <c r="H62" s="12" t="s">
        <v>7</v>
      </c>
    </row>
    <row r="63" spans="1:8" ht="15">
      <c r="A63" s="96">
        <v>1</v>
      </c>
      <c r="B63" s="96" t="s">
        <v>35</v>
      </c>
      <c r="C63" s="97">
        <v>51108100</v>
      </c>
      <c r="D63" s="106" t="s">
        <v>136</v>
      </c>
      <c r="E63" s="13">
        <v>66000</v>
      </c>
      <c r="F63" s="64" t="s">
        <v>519</v>
      </c>
      <c r="G63" s="64" t="s">
        <v>597</v>
      </c>
      <c r="H63" s="64" t="s">
        <v>20</v>
      </c>
    </row>
    <row r="64" spans="1:8" s="7" customFormat="1" ht="15">
      <c r="A64" s="286" t="s">
        <v>417</v>
      </c>
      <c r="B64" s="287"/>
      <c r="C64" s="287"/>
      <c r="D64" s="288"/>
      <c r="E64" s="44">
        <f>E63</f>
        <v>66000</v>
      </c>
      <c r="F64" s="51"/>
      <c r="G64" s="51"/>
      <c r="H64" s="51"/>
    </row>
    <row r="65" spans="1:8" ht="15">
      <c r="A65" s="93"/>
      <c r="B65" s="93"/>
      <c r="C65" s="93"/>
      <c r="D65" s="110"/>
      <c r="E65" s="111"/>
      <c r="F65" s="37"/>
      <c r="G65" s="37"/>
      <c r="H65" s="37"/>
    </row>
    <row r="66" spans="1:8" ht="15">
      <c r="A66" s="281" t="s">
        <v>220</v>
      </c>
      <c r="B66" s="281"/>
      <c r="C66" s="281"/>
      <c r="D66" s="281"/>
      <c r="E66" s="281"/>
      <c r="F66" s="281"/>
      <c r="G66" s="281"/>
      <c r="H66" s="281"/>
    </row>
    <row r="67" spans="1:8" ht="25.5">
      <c r="A67" s="89" t="s">
        <v>1</v>
      </c>
      <c r="B67" s="89" t="s">
        <v>2</v>
      </c>
      <c r="C67" s="89" t="s">
        <v>230</v>
      </c>
      <c r="D67" s="89" t="s">
        <v>3</v>
      </c>
      <c r="E67" s="12" t="s">
        <v>4</v>
      </c>
      <c r="F67" s="12" t="s">
        <v>5</v>
      </c>
      <c r="G67" s="12" t="s">
        <v>6</v>
      </c>
      <c r="H67" s="12" t="s">
        <v>7</v>
      </c>
    </row>
    <row r="68" spans="1:8" ht="15">
      <c r="A68" s="96">
        <v>1</v>
      </c>
      <c r="B68" s="96" t="s">
        <v>36</v>
      </c>
      <c r="C68" s="90">
        <v>51108100</v>
      </c>
      <c r="D68" s="91" t="s">
        <v>494</v>
      </c>
      <c r="E68" s="13">
        <v>221000</v>
      </c>
      <c r="F68" s="64" t="s">
        <v>519</v>
      </c>
      <c r="G68" s="64" t="s">
        <v>597</v>
      </c>
      <c r="H68" s="64" t="s">
        <v>20</v>
      </c>
    </row>
    <row r="69" spans="1:8" s="7" customFormat="1" ht="15">
      <c r="A69" s="286" t="s">
        <v>416</v>
      </c>
      <c r="B69" s="287"/>
      <c r="C69" s="287"/>
      <c r="D69" s="288"/>
      <c r="E69" s="24">
        <f>E68</f>
        <v>221000</v>
      </c>
      <c r="F69" s="51"/>
      <c r="G69" s="51"/>
      <c r="H69" s="51"/>
    </row>
    <row r="70" spans="1:8" ht="15">
      <c r="A70" s="112"/>
      <c r="B70" s="93"/>
      <c r="C70" s="93"/>
      <c r="D70" s="113"/>
      <c r="E70" s="114"/>
      <c r="F70" s="37"/>
      <c r="G70" s="37"/>
      <c r="H70" s="37"/>
    </row>
    <row r="71" spans="1:8" ht="15">
      <c r="A71" s="281" t="s">
        <v>221</v>
      </c>
      <c r="B71" s="281"/>
      <c r="C71" s="281"/>
      <c r="D71" s="281"/>
      <c r="E71" s="281"/>
      <c r="F71" s="281"/>
      <c r="G71" s="281"/>
      <c r="H71" s="281"/>
    </row>
    <row r="72" spans="1:8" ht="25.5">
      <c r="A72" s="89" t="s">
        <v>1</v>
      </c>
      <c r="B72" s="89" t="s">
        <v>2</v>
      </c>
      <c r="C72" s="89" t="s">
        <v>230</v>
      </c>
      <c r="D72" s="89" t="s">
        <v>3</v>
      </c>
      <c r="E72" s="12" t="s">
        <v>4</v>
      </c>
      <c r="F72" s="12" t="s">
        <v>5</v>
      </c>
      <c r="G72" s="12" t="s">
        <v>6</v>
      </c>
      <c r="H72" s="12" t="s">
        <v>7</v>
      </c>
    </row>
    <row r="73" spans="1:8" ht="15">
      <c r="A73" s="96">
        <v>1</v>
      </c>
      <c r="B73" s="96" t="s">
        <v>37</v>
      </c>
      <c r="C73" s="97">
        <v>51108100</v>
      </c>
      <c r="D73" s="91" t="s">
        <v>137</v>
      </c>
      <c r="E73" s="99">
        <v>39342</v>
      </c>
      <c r="F73" s="64" t="s">
        <v>518</v>
      </c>
      <c r="G73" s="64" t="s">
        <v>597</v>
      </c>
      <c r="H73" s="64" t="s">
        <v>20</v>
      </c>
    </row>
    <row r="74" spans="1:8" ht="15">
      <c r="A74" s="96">
        <v>2</v>
      </c>
      <c r="B74" s="96" t="s">
        <v>38</v>
      </c>
      <c r="C74" s="97">
        <v>51108100</v>
      </c>
      <c r="D74" s="91" t="s">
        <v>138</v>
      </c>
      <c r="E74" s="99">
        <v>9072</v>
      </c>
      <c r="F74" s="64" t="s">
        <v>518</v>
      </c>
      <c r="G74" s="64" t="s">
        <v>597</v>
      </c>
      <c r="H74" s="64" t="s">
        <v>20</v>
      </c>
    </row>
    <row r="75" spans="1:8" ht="15">
      <c r="A75" s="96">
        <v>3</v>
      </c>
      <c r="B75" s="96" t="s">
        <v>39</v>
      </c>
      <c r="C75" s="97">
        <v>51108100</v>
      </c>
      <c r="D75" s="91" t="s">
        <v>140</v>
      </c>
      <c r="E75" s="99">
        <v>7500</v>
      </c>
      <c r="F75" s="64" t="s">
        <v>518</v>
      </c>
      <c r="G75" s="64" t="s">
        <v>597</v>
      </c>
      <c r="H75" s="64" t="s">
        <v>20</v>
      </c>
    </row>
    <row r="76" spans="1:8" s="7" customFormat="1" ht="15">
      <c r="A76" s="290" t="s">
        <v>415</v>
      </c>
      <c r="B76" s="291"/>
      <c r="C76" s="291"/>
      <c r="D76" s="292"/>
      <c r="E76" s="9">
        <f>SUM(E73:E75)</f>
        <v>55914</v>
      </c>
      <c r="F76" s="51"/>
      <c r="G76" s="51"/>
      <c r="H76" s="51"/>
    </row>
    <row r="77" spans="1:8" ht="15">
      <c r="A77" s="93"/>
      <c r="B77" s="93"/>
      <c r="C77" s="93"/>
      <c r="D77" s="104"/>
      <c r="E77" s="95"/>
      <c r="F77" s="37"/>
      <c r="G77" s="37"/>
      <c r="H77" s="37"/>
    </row>
    <row r="78" spans="1:8" ht="15">
      <c r="A78" s="281" t="s">
        <v>222</v>
      </c>
      <c r="B78" s="281"/>
      <c r="C78" s="281"/>
      <c r="D78" s="281"/>
      <c r="E78" s="281"/>
      <c r="F78" s="281"/>
      <c r="G78" s="281"/>
      <c r="H78" s="281"/>
    </row>
    <row r="79" spans="1:8" ht="25.5">
      <c r="A79" s="89" t="s">
        <v>1</v>
      </c>
      <c r="B79" s="89" t="s">
        <v>2</v>
      </c>
      <c r="C79" s="89" t="s">
        <v>230</v>
      </c>
      <c r="D79" s="89" t="s">
        <v>3</v>
      </c>
      <c r="E79" s="12" t="s">
        <v>4</v>
      </c>
      <c r="F79" s="12" t="s">
        <v>5</v>
      </c>
      <c r="G79" s="12" t="s">
        <v>6</v>
      </c>
      <c r="H79" s="12" t="s">
        <v>7</v>
      </c>
    </row>
    <row r="80" spans="1:8" ht="15">
      <c r="A80" s="101">
        <v>1</v>
      </c>
      <c r="B80" s="102" t="s">
        <v>40</v>
      </c>
      <c r="C80" s="90">
        <v>51108100</v>
      </c>
      <c r="D80" s="91" t="s">
        <v>142</v>
      </c>
      <c r="E80" s="92">
        <v>13000</v>
      </c>
      <c r="F80" s="64" t="s">
        <v>518</v>
      </c>
      <c r="G80" s="64" t="s">
        <v>597</v>
      </c>
      <c r="H80" s="64" t="s">
        <v>20</v>
      </c>
    </row>
    <row r="81" spans="1:8" ht="15">
      <c r="A81" s="101">
        <v>2</v>
      </c>
      <c r="B81" s="102" t="s">
        <v>41</v>
      </c>
      <c r="C81" s="109">
        <v>51108100</v>
      </c>
      <c r="D81" s="115" t="s">
        <v>143</v>
      </c>
      <c r="E81" s="92">
        <v>32422</v>
      </c>
      <c r="F81" s="64" t="s">
        <v>518</v>
      </c>
      <c r="G81" s="64" t="s">
        <v>597</v>
      </c>
      <c r="H81" s="64" t="s">
        <v>20</v>
      </c>
    </row>
    <row r="82" spans="1:8" ht="15">
      <c r="A82" s="101">
        <v>3</v>
      </c>
      <c r="B82" s="102" t="s">
        <v>139</v>
      </c>
      <c r="C82" s="109">
        <v>51108100</v>
      </c>
      <c r="D82" s="115" t="s">
        <v>144</v>
      </c>
      <c r="E82" s="92">
        <v>98204</v>
      </c>
      <c r="F82" s="64" t="s">
        <v>519</v>
      </c>
      <c r="G82" s="64" t="s">
        <v>597</v>
      </c>
      <c r="H82" s="64" t="s">
        <v>20</v>
      </c>
    </row>
    <row r="83" spans="1:8" ht="15">
      <c r="A83" s="101">
        <v>4</v>
      </c>
      <c r="B83" s="102" t="s">
        <v>223</v>
      </c>
      <c r="C83" s="109">
        <v>51108100</v>
      </c>
      <c r="D83" s="115" t="s">
        <v>145</v>
      </c>
      <c r="E83" s="92">
        <v>16524</v>
      </c>
      <c r="F83" s="64" t="s">
        <v>518</v>
      </c>
      <c r="G83" s="64" t="s">
        <v>597</v>
      </c>
      <c r="H83" s="64" t="s">
        <v>20</v>
      </c>
    </row>
    <row r="84" spans="1:8" ht="15">
      <c r="A84" s="101">
        <v>5</v>
      </c>
      <c r="B84" s="102" t="s">
        <v>224</v>
      </c>
      <c r="C84" s="109">
        <v>51108100</v>
      </c>
      <c r="D84" s="91" t="s">
        <v>146</v>
      </c>
      <c r="E84" s="92">
        <v>94459</v>
      </c>
      <c r="F84" s="64" t="s">
        <v>519</v>
      </c>
      <c r="G84" s="64" t="s">
        <v>597</v>
      </c>
      <c r="H84" s="64" t="s">
        <v>20</v>
      </c>
    </row>
    <row r="85" spans="1:8" ht="15">
      <c r="A85" s="101">
        <v>6</v>
      </c>
      <c r="B85" s="102" t="s">
        <v>225</v>
      </c>
      <c r="C85" s="90">
        <v>51108100</v>
      </c>
      <c r="D85" s="91" t="s">
        <v>147</v>
      </c>
      <c r="E85" s="92">
        <v>1218.3</v>
      </c>
      <c r="F85" s="64" t="s">
        <v>520</v>
      </c>
      <c r="G85" s="64" t="s">
        <v>597</v>
      </c>
      <c r="H85" s="64" t="s">
        <v>20</v>
      </c>
    </row>
    <row r="86" spans="1:8" ht="15">
      <c r="A86" s="101">
        <v>7</v>
      </c>
      <c r="B86" s="102" t="s">
        <v>1037</v>
      </c>
      <c r="C86" s="90">
        <v>51108100</v>
      </c>
      <c r="D86" s="103" t="s">
        <v>1036</v>
      </c>
      <c r="E86" s="92">
        <v>15000</v>
      </c>
      <c r="F86" s="64" t="s">
        <v>518</v>
      </c>
      <c r="G86" s="64" t="s">
        <v>597</v>
      </c>
      <c r="H86" s="64" t="s">
        <v>20</v>
      </c>
    </row>
    <row r="87" spans="1:8" s="7" customFormat="1" ht="15">
      <c r="A87" s="286" t="s">
        <v>414</v>
      </c>
      <c r="B87" s="287"/>
      <c r="C87" s="287"/>
      <c r="D87" s="288"/>
      <c r="E87" s="44">
        <f>SUM(E80:E86)</f>
        <v>270827.3</v>
      </c>
      <c r="F87" s="51"/>
      <c r="G87" s="51"/>
      <c r="H87" s="51"/>
    </row>
    <row r="88" spans="1:8" ht="15">
      <c r="A88" s="93"/>
      <c r="B88" s="93"/>
      <c r="C88" s="93"/>
      <c r="D88" s="104"/>
      <c r="E88" s="95"/>
      <c r="F88" s="37"/>
      <c r="G88" s="37"/>
      <c r="H88" s="37"/>
    </row>
    <row r="89" spans="1:8" ht="15">
      <c r="A89" s="281" t="s">
        <v>226</v>
      </c>
      <c r="B89" s="281"/>
      <c r="C89" s="281"/>
      <c r="D89" s="281"/>
      <c r="E89" s="281"/>
      <c r="F89" s="281"/>
      <c r="G89" s="281"/>
      <c r="H89" s="281"/>
    </row>
    <row r="90" spans="1:8" ht="25.5">
      <c r="A90" s="89" t="s">
        <v>1</v>
      </c>
      <c r="B90" s="89" t="s">
        <v>2</v>
      </c>
      <c r="C90" s="89" t="s">
        <v>230</v>
      </c>
      <c r="D90" s="89" t="s">
        <v>3</v>
      </c>
      <c r="E90" s="12" t="s">
        <v>4</v>
      </c>
      <c r="F90" s="12" t="s">
        <v>5</v>
      </c>
      <c r="G90" s="12" t="s">
        <v>6</v>
      </c>
      <c r="H90" s="12" t="s">
        <v>7</v>
      </c>
    </row>
    <row r="91" spans="1:8" ht="15">
      <c r="A91" s="96">
        <v>1</v>
      </c>
      <c r="B91" s="96" t="s">
        <v>42</v>
      </c>
      <c r="C91" s="109">
        <v>51108100</v>
      </c>
      <c r="D91" s="91" t="s">
        <v>148</v>
      </c>
      <c r="E91" s="92">
        <v>70166</v>
      </c>
      <c r="F91" s="64" t="s">
        <v>519</v>
      </c>
      <c r="G91" s="64" t="s">
        <v>597</v>
      </c>
      <c r="H91" s="64" t="s">
        <v>20</v>
      </c>
    </row>
    <row r="92" spans="1:8" ht="15">
      <c r="A92" s="96">
        <v>2</v>
      </c>
      <c r="B92" s="96" t="s">
        <v>43</v>
      </c>
      <c r="C92" s="109">
        <v>51108100</v>
      </c>
      <c r="D92" s="91" t="s">
        <v>149</v>
      </c>
      <c r="E92" s="92">
        <v>96821</v>
      </c>
      <c r="F92" s="64" t="s">
        <v>519</v>
      </c>
      <c r="G92" s="64" t="s">
        <v>597</v>
      </c>
      <c r="H92" s="64" t="s">
        <v>20</v>
      </c>
    </row>
    <row r="93" spans="1:8" ht="15">
      <c r="A93" s="96">
        <v>3</v>
      </c>
      <c r="B93" s="96" t="s">
        <v>44</v>
      </c>
      <c r="C93" s="109">
        <v>51108100</v>
      </c>
      <c r="D93" s="91" t="s">
        <v>150</v>
      </c>
      <c r="E93" s="92">
        <v>659154</v>
      </c>
      <c r="F93" s="64" t="s">
        <v>519</v>
      </c>
      <c r="G93" s="64" t="s">
        <v>597</v>
      </c>
      <c r="H93" s="64" t="s">
        <v>20</v>
      </c>
    </row>
    <row r="94" spans="1:8" ht="15">
      <c r="A94" s="96">
        <v>4</v>
      </c>
      <c r="B94" s="96" t="s">
        <v>45</v>
      </c>
      <c r="C94" s="109">
        <v>51108100</v>
      </c>
      <c r="D94" s="91" t="s">
        <v>151</v>
      </c>
      <c r="E94" s="92">
        <v>143667</v>
      </c>
      <c r="F94" s="64" t="s">
        <v>519</v>
      </c>
      <c r="G94" s="64" t="s">
        <v>597</v>
      </c>
      <c r="H94" s="64" t="s">
        <v>20</v>
      </c>
    </row>
    <row r="95" spans="1:8" ht="15">
      <c r="A95" s="96">
        <v>5</v>
      </c>
      <c r="B95" s="96" t="s">
        <v>46</v>
      </c>
      <c r="C95" s="109">
        <v>51108100</v>
      </c>
      <c r="D95" s="91" t="s">
        <v>152</v>
      </c>
      <c r="E95" s="92">
        <v>82946</v>
      </c>
      <c r="F95" s="64" t="s">
        <v>519</v>
      </c>
      <c r="G95" s="64" t="s">
        <v>597</v>
      </c>
      <c r="H95" s="64" t="s">
        <v>20</v>
      </c>
    </row>
    <row r="96" spans="1:8" ht="15">
      <c r="A96" s="96">
        <v>6</v>
      </c>
      <c r="B96" s="96" t="s">
        <v>897</v>
      </c>
      <c r="C96" s="109">
        <v>51100000</v>
      </c>
      <c r="D96" s="103" t="s">
        <v>632</v>
      </c>
      <c r="E96" s="92">
        <v>10000</v>
      </c>
      <c r="F96" s="64" t="s">
        <v>518</v>
      </c>
      <c r="G96" s="64" t="s">
        <v>597</v>
      </c>
      <c r="H96" s="64" t="s">
        <v>20</v>
      </c>
    </row>
    <row r="97" spans="1:8" ht="15">
      <c r="A97" s="96">
        <v>7</v>
      </c>
      <c r="B97" s="96" t="s">
        <v>898</v>
      </c>
      <c r="C97" s="109">
        <v>51100000</v>
      </c>
      <c r="D97" s="103" t="s">
        <v>633</v>
      </c>
      <c r="E97" s="92">
        <v>95000</v>
      </c>
      <c r="F97" s="64" t="s">
        <v>519</v>
      </c>
      <c r="G97" s="64" t="s">
        <v>597</v>
      </c>
      <c r="H97" s="64" t="s">
        <v>20</v>
      </c>
    </row>
    <row r="98" spans="1:8" ht="15">
      <c r="A98" s="96">
        <v>8</v>
      </c>
      <c r="B98" s="96" t="s">
        <v>899</v>
      </c>
      <c r="C98" s="109">
        <v>51100000</v>
      </c>
      <c r="D98" s="103" t="s">
        <v>634</v>
      </c>
      <c r="E98" s="92">
        <v>54000</v>
      </c>
      <c r="F98" s="64" t="s">
        <v>519</v>
      </c>
      <c r="G98" s="64" t="s">
        <v>597</v>
      </c>
      <c r="H98" s="64" t="s">
        <v>20</v>
      </c>
    </row>
    <row r="99" spans="1:8" ht="15">
      <c r="A99" s="96">
        <v>9</v>
      </c>
      <c r="B99" s="96" t="s">
        <v>900</v>
      </c>
      <c r="C99" s="109">
        <v>51100000</v>
      </c>
      <c r="D99" s="103" t="s">
        <v>635</v>
      </c>
      <c r="E99" s="92">
        <v>40000</v>
      </c>
      <c r="F99" s="64" t="s">
        <v>1035</v>
      </c>
      <c r="G99" s="64" t="s">
        <v>597</v>
      </c>
      <c r="H99" s="64" t="s">
        <v>20</v>
      </c>
    </row>
    <row r="100" spans="1:8" ht="15">
      <c r="A100" s="96">
        <v>10</v>
      </c>
      <c r="B100" s="96" t="s">
        <v>901</v>
      </c>
      <c r="C100" s="109">
        <v>51100000</v>
      </c>
      <c r="D100" s="103" t="s">
        <v>636</v>
      </c>
      <c r="E100" s="92">
        <v>30000</v>
      </c>
      <c r="F100" s="64" t="s">
        <v>1035</v>
      </c>
      <c r="G100" s="64" t="s">
        <v>597</v>
      </c>
      <c r="H100" s="64" t="s">
        <v>20</v>
      </c>
    </row>
    <row r="101" spans="1:8" s="7" customFormat="1" ht="15">
      <c r="A101" s="286" t="s">
        <v>413</v>
      </c>
      <c r="B101" s="287"/>
      <c r="C101" s="287"/>
      <c r="D101" s="288"/>
      <c r="E101" s="9">
        <f>SUM(E91:E100)</f>
        <v>1281754</v>
      </c>
      <c r="F101" s="51"/>
      <c r="G101" s="51"/>
      <c r="H101" s="51"/>
    </row>
    <row r="102" spans="1:8" ht="15">
      <c r="A102" s="93"/>
      <c r="B102" s="93"/>
      <c r="C102" s="93"/>
      <c r="D102" s="104"/>
      <c r="E102" s="95"/>
      <c r="F102" s="37"/>
      <c r="G102" s="37"/>
      <c r="H102" s="37"/>
    </row>
    <row r="103" spans="1:8" ht="15">
      <c r="A103" s="281" t="s">
        <v>227</v>
      </c>
      <c r="B103" s="281"/>
      <c r="C103" s="281"/>
      <c r="D103" s="281"/>
      <c r="E103" s="281"/>
      <c r="F103" s="281"/>
      <c r="G103" s="281"/>
      <c r="H103" s="281"/>
    </row>
    <row r="104" spans="1:8" ht="25.5">
      <c r="A104" s="89" t="s">
        <v>1</v>
      </c>
      <c r="B104" s="89" t="s">
        <v>2</v>
      </c>
      <c r="C104" s="89" t="s">
        <v>230</v>
      </c>
      <c r="D104" s="89" t="s">
        <v>3</v>
      </c>
      <c r="E104" s="12" t="s">
        <v>4</v>
      </c>
      <c r="F104" s="12" t="s">
        <v>5</v>
      </c>
      <c r="G104" s="12" t="s">
        <v>6</v>
      </c>
      <c r="H104" s="12" t="s">
        <v>7</v>
      </c>
    </row>
    <row r="105" spans="1:8" ht="15">
      <c r="A105" s="89">
        <v>1</v>
      </c>
      <c r="B105" s="89" t="s">
        <v>48</v>
      </c>
      <c r="C105" s="97">
        <v>51108100</v>
      </c>
      <c r="D105" s="106" t="s">
        <v>174</v>
      </c>
      <c r="E105" s="92">
        <v>148000</v>
      </c>
      <c r="F105" s="64" t="s">
        <v>519</v>
      </c>
      <c r="G105" s="64" t="s">
        <v>597</v>
      </c>
      <c r="H105" s="64" t="s">
        <v>20</v>
      </c>
    </row>
    <row r="106" spans="1:8" s="7" customFormat="1" ht="15">
      <c r="A106" s="290" t="s">
        <v>412</v>
      </c>
      <c r="B106" s="291"/>
      <c r="C106" s="291"/>
      <c r="D106" s="292"/>
      <c r="E106" s="44">
        <f>E105</f>
        <v>148000</v>
      </c>
      <c r="F106" s="116"/>
      <c r="G106" s="116"/>
      <c r="H106" s="116"/>
    </row>
    <row r="107" spans="1:8" ht="15">
      <c r="A107" s="93"/>
      <c r="B107" s="93"/>
      <c r="C107" s="93"/>
      <c r="D107" s="104"/>
      <c r="E107" s="95"/>
      <c r="F107" s="37"/>
      <c r="G107" s="37"/>
      <c r="H107" s="37"/>
    </row>
    <row r="108" spans="1:8" ht="15">
      <c r="A108" s="281" t="s">
        <v>228</v>
      </c>
      <c r="B108" s="281"/>
      <c r="C108" s="281"/>
      <c r="D108" s="281"/>
      <c r="E108" s="281"/>
      <c r="F108" s="281"/>
      <c r="G108" s="281"/>
      <c r="H108" s="281"/>
    </row>
    <row r="109" spans="1:8" ht="25.5">
      <c r="A109" s="89" t="s">
        <v>1</v>
      </c>
      <c r="B109" s="89" t="s">
        <v>2</v>
      </c>
      <c r="C109" s="89" t="s">
        <v>230</v>
      </c>
      <c r="D109" s="89" t="s">
        <v>3</v>
      </c>
      <c r="E109" s="12" t="s">
        <v>4</v>
      </c>
      <c r="F109" s="117" t="s">
        <v>5</v>
      </c>
      <c r="G109" s="12" t="s">
        <v>6</v>
      </c>
      <c r="H109" s="12" t="s">
        <v>7</v>
      </c>
    </row>
    <row r="110" spans="1:8" ht="15">
      <c r="A110" s="89">
        <v>1</v>
      </c>
      <c r="B110" s="89" t="s">
        <v>49</v>
      </c>
      <c r="C110" s="97">
        <v>51108100</v>
      </c>
      <c r="D110" s="106" t="s">
        <v>495</v>
      </c>
      <c r="E110" s="99">
        <v>114112</v>
      </c>
      <c r="F110" s="64" t="s">
        <v>519</v>
      </c>
      <c r="G110" s="64" t="s">
        <v>597</v>
      </c>
      <c r="H110" s="64" t="s">
        <v>20</v>
      </c>
    </row>
    <row r="111" spans="1:8" s="7" customFormat="1" ht="15">
      <c r="A111" s="290" t="s">
        <v>411</v>
      </c>
      <c r="B111" s="291"/>
      <c r="C111" s="291"/>
      <c r="D111" s="292"/>
      <c r="E111" s="44">
        <f>E110</f>
        <v>114112</v>
      </c>
      <c r="F111" s="116"/>
      <c r="G111" s="116"/>
      <c r="H111" s="116"/>
    </row>
    <row r="112" spans="1:8" ht="15">
      <c r="A112" s="93"/>
      <c r="B112" s="93"/>
      <c r="C112" s="93"/>
      <c r="D112" s="104"/>
      <c r="E112" s="95"/>
      <c r="F112" s="37"/>
      <c r="G112" s="37"/>
      <c r="H112" s="37"/>
    </row>
    <row r="113" spans="1:8" ht="15">
      <c r="A113" s="281" t="s">
        <v>322</v>
      </c>
      <c r="B113" s="281"/>
      <c r="C113" s="281"/>
      <c r="D113" s="281"/>
      <c r="E113" s="281"/>
      <c r="F113" s="281"/>
      <c r="G113" s="281"/>
      <c r="H113" s="281"/>
    </row>
    <row r="114" spans="1:8" ht="25.5">
      <c r="A114" s="89" t="s">
        <v>1</v>
      </c>
      <c r="B114" s="89" t="s">
        <v>2</v>
      </c>
      <c r="C114" s="89" t="s">
        <v>230</v>
      </c>
      <c r="D114" s="89" t="s">
        <v>3</v>
      </c>
      <c r="E114" s="118" t="s">
        <v>4</v>
      </c>
      <c r="F114" s="117" t="s">
        <v>5</v>
      </c>
      <c r="G114" s="12" t="s">
        <v>6</v>
      </c>
      <c r="H114" s="12" t="s">
        <v>7</v>
      </c>
    </row>
    <row r="115" spans="1:8" ht="15">
      <c r="A115" s="257">
        <v>1</v>
      </c>
      <c r="B115" s="257" t="s">
        <v>59</v>
      </c>
      <c r="C115" s="90">
        <v>51108100</v>
      </c>
      <c r="D115" s="91" t="s">
        <v>156</v>
      </c>
      <c r="E115" s="92">
        <v>25519.7</v>
      </c>
      <c r="F115" s="64" t="s">
        <v>518</v>
      </c>
      <c r="G115" s="64" t="s">
        <v>597</v>
      </c>
      <c r="H115" s="64" t="s">
        <v>20</v>
      </c>
    </row>
    <row r="116" spans="1:8" ht="15">
      <c r="A116" s="257">
        <v>2</v>
      </c>
      <c r="B116" s="257" t="s">
        <v>61</v>
      </c>
      <c r="C116" s="90">
        <v>51108100</v>
      </c>
      <c r="D116" s="91" t="s">
        <v>637</v>
      </c>
      <c r="E116" s="92">
        <v>45426</v>
      </c>
      <c r="F116" s="64" t="s">
        <v>1006</v>
      </c>
      <c r="G116" s="64" t="s">
        <v>597</v>
      </c>
      <c r="H116" s="64" t="s">
        <v>20</v>
      </c>
    </row>
    <row r="117" spans="1:8" ht="15">
      <c r="A117" s="257">
        <v>3</v>
      </c>
      <c r="B117" s="257" t="s">
        <v>62</v>
      </c>
      <c r="C117" s="90">
        <v>51108100</v>
      </c>
      <c r="D117" s="91" t="s">
        <v>1017</v>
      </c>
      <c r="E117" s="92">
        <v>5750</v>
      </c>
      <c r="F117" s="64" t="s">
        <v>520</v>
      </c>
      <c r="G117" s="64" t="s">
        <v>597</v>
      </c>
      <c r="H117" s="64" t="s">
        <v>20</v>
      </c>
    </row>
    <row r="118" spans="1:8" ht="15">
      <c r="A118" s="257">
        <v>4</v>
      </c>
      <c r="B118" s="257" t="s">
        <v>63</v>
      </c>
      <c r="C118" s="90">
        <v>51108100</v>
      </c>
      <c r="D118" s="91" t="s">
        <v>913</v>
      </c>
      <c r="E118" s="92">
        <v>7000</v>
      </c>
      <c r="F118" s="64" t="s">
        <v>518</v>
      </c>
      <c r="G118" s="64" t="s">
        <v>597</v>
      </c>
      <c r="H118" s="64" t="s">
        <v>20</v>
      </c>
    </row>
    <row r="119" spans="1:8" ht="15">
      <c r="A119" s="257">
        <v>5</v>
      </c>
      <c r="B119" s="257" t="s">
        <v>64</v>
      </c>
      <c r="C119" s="90">
        <v>51108100</v>
      </c>
      <c r="D119" s="91" t="s">
        <v>158</v>
      </c>
      <c r="E119" s="92">
        <v>10000</v>
      </c>
      <c r="F119" s="64" t="s">
        <v>518</v>
      </c>
      <c r="G119" s="64" t="s">
        <v>597</v>
      </c>
      <c r="H119" s="64" t="s">
        <v>20</v>
      </c>
    </row>
    <row r="120" spans="1:8" ht="15">
      <c r="A120" s="257">
        <v>6</v>
      </c>
      <c r="B120" s="258" t="s">
        <v>902</v>
      </c>
      <c r="C120" s="252">
        <v>51108100</v>
      </c>
      <c r="D120" s="91" t="s">
        <v>616</v>
      </c>
      <c r="E120" s="92">
        <v>21447</v>
      </c>
      <c r="F120" s="64" t="s">
        <v>1006</v>
      </c>
      <c r="G120" s="64" t="s">
        <v>597</v>
      </c>
      <c r="H120" s="64" t="s">
        <v>20</v>
      </c>
    </row>
    <row r="121" spans="1:8" ht="15">
      <c r="A121" s="257">
        <v>7</v>
      </c>
      <c r="B121" s="257" t="s">
        <v>903</v>
      </c>
      <c r="C121" s="252">
        <v>51108100</v>
      </c>
      <c r="D121" s="91" t="s">
        <v>968</v>
      </c>
      <c r="E121" s="92">
        <v>2900</v>
      </c>
      <c r="F121" s="64" t="s">
        <v>520</v>
      </c>
      <c r="G121" s="64" t="s">
        <v>597</v>
      </c>
      <c r="H121" s="64" t="s">
        <v>20</v>
      </c>
    </row>
    <row r="122" spans="1:8" ht="15">
      <c r="A122" s="257">
        <v>8</v>
      </c>
      <c r="B122" s="258" t="s">
        <v>935</v>
      </c>
      <c r="C122" s="252">
        <v>51108100</v>
      </c>
      <c r="D122" s="91" t="s">
        <v>978</v>
      </c>
      <c r="E122" s="92">
        <v>6000</v>
      </c>
      <c r="F122" s="64" t="s">
        <v>520</v>
      </c>
      <c r="G122" s="64" t="s">
        <v>597</v>
      </c>
      <c r="H122" s="64" t="s">
        <v>20</v>
      </c>
    </row>
    <row r="123" spans="1:8" ht="15">
      <c r="A123" s="257">
        <v>9</v>
      </c>
      <c r="B123" s="257" t="s">
        <v>936</v>
      </c>
      <c r="C123" s="252">
        <v>51108100</v>
      </c>
      <c r="D123" s="91" t="s">
        <v>979</v>
      </c>
      <c r="E123" s="92">
        <v>5500</v>
      </c>
      <c r="F123" s="64" t="s">
        <v>520</v>
      </c>
      <c r="G123" s="64" t="s">
        <v>597</v>
      </c>
      <c r="H123" s="64" t="s">
        <v>20</v>
      </c>
    </row>
    <row r="124" spans="1:8" ht="15">
      <c r="A124" s="257">
        <v>10</v>
      </c>
      <c r="B124" s="257" t="s">
        <v>967</v>
      </c>
      <c r="C124" s="252">
        <v>51108100</v>
      </c>
      <c r="D124" s="91" t="s">
        <v>926</v>
      </c>
      <c r="E124" s="92">
        <v>13000</v>
      </c>
      <c r="F124" s="64" t="s">
        <v>518</v>
      </c>
      <c r="G124" s="64" t="s">
        <v>597</v>
      </c>
      <c r="H124" s="64" t="s">
        <v>20</v>
      </c>
    </row>
    <row r="125" spans="1:8" ht="15">
      <c r="A125" s="257">
        <v>11</v>
      </c>
      <c r="B125" s="257" t="s">
        <v>977</v>
      </c>
      <c r="C125" s="90">
        <v>51101400</v>
      </c>
      <c r="D125" s="91" t="s">
        <v>638</v>
      </c>
      <c r="E125" s="92">
        <v>4781</v>
      </c>
      <c r="F125" s="64" t="s">
        <v>1006</v>
      </c>
      <c r="G125" s="64" t="s">
        <v>597</v>
      </c>
      <c r="H125" s="64" t="s">
        <v>20</v>
      </c>
    </row>
    <row r="126" spans="1:8" ht="15">
      <c r="A126" s="257">
        <v>12</v>
      </c>
      <c r="B126" s="257" t="s">
        <v>980</v>
      </c>
      <c r="C126" s="90">
        <v>51107000</v>
      </c>
      <c r="D126" s="91" t="s">
        <v>966</v>
      </c>
      <c r="E126" s="92">
        <v>13000</v>
      </c>
      <c r="F126" s="64" t="s">
        <v>1006</v>
      </c>
      <c r="G126" s="64" t="s">
        <v>597</v>
      </c>
      <c r="H126" s="64" t="s">
        <v>20</v>
      </c>
    </row>
    <row r="127" spans="1:8" ht="15">
      <c r="A127" s="257">
        <v>13</v>
      </c>
      <c r="B127" s="257" t="s">
        <v>1016</v>
      </c>
      <c r="C127" s="90">
        <v>51108100</v>
      </c>
      <c r="D127" s="91" t="s">
        <v>904</v>
      </c>
      <c r="E127" s="92">
        <v>7460</v>
      </c>
      <c r="F127" s="64" t="s">
        <v>518</v>
      </c>
      <c r="G127" s="64" t="s">
        <v>597</v>
      </c>
      <c r="H127" s="64" t="s">
        <v>20</v>
      </c>
    </row>
    <row r="128" spans="1:8" s="7" customFormat="1" ht="15">
      <c r="A128" s="282" t="s">
        <v>410</v>
      </c>
      <c r="B128" s="283"/>
      <c r="C128" s="283"/>
      <c r="D128" s="284"/>
      <c r="E128" s="44">
        <f>SUM(E115:E127)</f>
        <v>167783.7</v>
      </c>
      <c r="F128" s="251"/>
      <c r="G128" s="251"/>
      <c r="H128" s="251"/>
    </row>
    <row r="129" spans="1:8" ht="15">
      <c r="A129" s="93"/>
      <c r="B129" s="93"/>
      <c r="C129" s="93"/>
      <c r="D129" s="104"/>
      <c r="E129" s="95"/>
      <c r="F129" s="37"/>
      <c r="G129" s="37"/>
      <c r="H129" s="37"/>
    </row>
    <row r="130" spans="1:8" ht="15">
      <c r="A130" s="281" t="s">
        <v>249</v>
      </c>
      <c r="B130" s="281"/>
      <c r="C130" s="281"/>
      <c r="D130" s="281"/>
      <c r="E130" s="281"/>
      <c r="F130" s="281"/>
      <c r="G130" s="281"/>
      <c r="H130" s="281"/>
    </row>
    <row r="131" spans="1:8" ht="25.5">
      <c r="A131" s="89" t="s">
        <v>1</v>
      </c>
      <c r="B131" s="89" t="s">
        <v>2</v>
      </c>
      <c r="C131" s="89" t="s">
        <v>230</v>
      </c>
      <c r="D131" s="89" t="s">
        <v>3</v>
      </c>
      <c r="E131" s="12" t="s">
        <v>4</v>
      </c>
      <c r="F131" s="117" t="s">
        <v>5</v>
      </c>
      <c r="G131" s="12" t="s">
        <v>6</v>
      </c>
      <c r="H131" s="12" t="s">
        <v>7</v>
      </c>
    </row>
    <row r="132" spans="1:8" ht="14.25" customHeight="1">
      <c r="A132" s="96">
        <v>1</v>
      </c>
      <c r="B132" s="96" t="s">
        <v>229</v>
      </c>
      <c r="C132" s="97">
        <v>51260000</v>
      </c>
      <c r="D132" s="106" t="s">
        <v>154</v>
      </c>
      <c r="E132" s="92">
        <v>108571</v>
      </c>
      <c r="F132" s="64" t="s">
        <v>519</v>
      </c>
      <c r="G132" s="64" t="s">
        <v>597</v>
      </c>
      <c r="H132" s="64" t="s">
        <v>20</v>
      </c>
    </row>
    <row r="133" spans="1:8" s="7" customFormat="1" ht="15">
      <c r="A133" s="286" t="s">
        <v>409</v>
      </c>
      <c r="B133" s="287"/>
      <c r="C133" s="287"/>
      <c r="D133" s="288"/>
      <c r="E133" s="44">
        <f>E132</f>
        <v>108571</v>
      </c>
      <c r="F133" s="51"/>
      <c r="G133" s="51"/>
      <c r="H133" s="51"/>
    </row>
    <row r="134" spans="1:8" ht="15">
      <c r="A134" s="93"/>
      <c r="B134" s="93"/>
      <c r="C134" s="93"/>
      <c r="D134" s="104"/>
      <c r="E134" s="95"/>
      <c r="F134" s="37"/>
      <c r="G134" s="37"/>
      <c r="H134" s="37"/>
    </row>
    <row r="135" spans="1:8" ht="15">
      <c r="A135" s="281" t="s">
        <v>250</v>
      </c>
      <c r="B135" s="281"/>
      <c r="C135" s="281"/>
      <c r="D135" s="281"/>
      <c r="E135" s="281"/>
      <c r="F135" s="281"/>
      <c r="G135" s="281"/>
      <c r="H135" s="281"/>
    </row>
    <row r="136" spans="1:8" ht="25.5">
      <c r="A136" s="89" t="s">
        <v>1</v>
      </c>
      <c r="B136" s="89" t="s">
        <v>2</v>
      </c>
      <c r="C136" s="89" t="s">
        <v>230</v>
      </c>
      <c r="D136" s="89" t="s">
        <v>3</v>
      </c>
      <c r="E136" s="12" t="s">
        <v>4</v>
      </c>
      <c r="F136" s="12" t="s">
        <v>5</v>
      </c>
      <c r="G136" s="12" t="s">
        <v>6</v>
      </c>
      <c r="H136" s="12" t="s">
        <v>7</v>
      </c>
    </row>
    <row r="137" spans="1:8" ht="15">
      <c r="A137" s="256">
        <v>1</v>
      </c>
      <c r="B137" s="6" t="s">
        <v>350</v>
      </c>
      <c r="C137" s="90">
        <v>51381000</v>
      </c>
      <c r="D137" s="91" t="s">
        <v>100</v>
      </c>
      <c r="E137" s="92">
        <v>86636</v>
      </c>
      <c r="F137" s="64" t="s">
        <v>519</v>
      </c>
      <c r="G137" s="64" t="s">
        <v>597</v>
      </c>
      <c r="H137" s="64" t="s">
        <v>20</v>
      </c>
    </row>
    <row r="138" spans="1:8" ht="15">
      <c r="A138" s="256">
        <v>2</v>
      </c>
      <c r="B138" s="6" t="s">
        <v>351</v>
      </c>
      <c r="C138" s="90">
        <v>51381000</v>
      </c>
      <c r="D138" s="124" t="s">
        <v>923</v>
      </c>
      <c r="E138" s="92">
        <v>20000</v>
      </c>
      <c r="F138" s="64" t="s">
        <v>518</v>
      </c>
      <c r="G138" s="64" t="s">
        <v>597</v>
      </c>
      <c r="H138" s="64" t="s">
        <v>20</v>
      </c>
    </row>
    <row r="139" spans="1:8" ht="15">
      <c r="A139" s="256">
        <v>3</v>
      </c>
      <c r="B139" s="6" t="s">
        <v>352</v>
      </c>
      <c r="C139" s="90">
        <v>51381000</v>
      </c>
      <c r="D139" s="91" t="s">
        <v>101</v>
      </c>
      <c r="E139" s="92">
        <v>226865</v>
      </c>
      <c r="F139" s="64" t="s">
        <v>519</v>
      </c>
      <c r="G139" s="64" t="s">
        <v>597</v>
      </c>
      <c r="H139" s="64" t="s">
        <v>20</v>
      </c>
    </row>
    <row r="140" spans="1:8" ht="15">
      <c r="A140" s="256">
        <v>4</v>
      </c>
      <c r="B140" s="6" t="s">
        <v>353</v>
      </c>
      <c r="C140" s="90">
        <v>51381000</v>
      </c>
      <c r="D140" s="91" t="s">
        <v>102</v>
      </c>
      <c r="E140" s="92">
        <v>151800</v>
      </c>
      <c r="F140" s="64" t="s">
        <v>519</v>
      </c>
      <c r="G140" s="64" t="s">
        <v>597</v>
      </c>
      <c r="H140" s="64" t="s">
        <v>20</v>
      </c>
    </row>
    <row r="141" spans="1:8" ht="15">
      <c r="A141" s="256">
        <v>5</v>
      </c>
      <c r="B141" s="6" t="s">
        <v>354</v>
      </c>
      <c r="C141" s="90">
        <v>51381000</v>
      </c>
      <c r="D141" s="91" t="s">
        <v>103</v>
      </c>
      <c r="E141" s="92">
        <v>19210</v>
      </c>
      <c r="F141" s="64" t="s">
        <v>518</v>
      </c>
      <c r="G141" s="64" t="s">
        <v>597</v>
      </c>
      <c r="H141" s="64" t="s">
        <v>20</v>
      </c>
    </row>
    <row r="142" spans="1:8" ht="15">
      <c r="A142" s="256">
        <v>6</v>
      </c>
      <c r="B142" s="6" t="s">
        <v>355</v>
      </c>
      <c r="C142" s="90">
        <v>51381000</v>
      </c>
      <c r="D142" s="91" t="s">
        <v>104</v>
      </c>
      <c r="E142" s="99">
        <v>74000</v>
      </c>
      <c r="F142" s="64" t="s">
        <v>519</v>
      </c>
      <c r="G142" s="64" t="s">
        <v>597</v>
      </c>
      <c r="H142" s="64" t="s">
        <v>20</v>
      </c>
    </row>
    <row r="143" spans="1:8" ht="15">
      <c r="A143" s="256">
        <v>7</v>
      </c>
      <c r="B143" s="6" t="s">
        <v>356</v>
      </c>
      <c r="C143" s="90">
        <v>51381000</v>
      </c>
      <c r="D143" s="91" t="s">
        <v>105</v>
      </c>
      <c r="E143" s="99">
        <v>99750</v>
      </c>
      <c r="F143" s="64" t="s">
        <v>519</v>
      </c>
      <c r="G143" s="64" t="s">
        <v>597</v>
      </c>
      <c r="H143" s="64" t="s">
        <v>20</v>
      </c>
    </row>
    <row r="144" spans="1:8" ht="15">
      <c r="A144" s="256">
        <v>8</v>
      </c>
      <c r="B144" s="6" t="s">
        <v>357</v>
      </c>
      <c r="C144" s="90">
        <v>51381000</v>
      </c>
      <c r="D144" s="91" t="s">
        <v>106</v>
      </c>
      <c r="E144" s="99">
        <v>165200</v>
      </c>
      <c r="F144" s="64" t="s">
        <v>519</v>
      </c>
      <c r="G144" s="64" t="s">
        <v>597</v>
      </c>
      <c r="H144" s="64" t="s">
        <v>20</v>
      </c>
    </row>
    <row r="145" spans="1:8" ht="15">
      <c r="A145" s="256">
        <v>9</v>
      </c>
      <c r="B145" s="6" t="s">
        <v>358</v>
      </c>
      <c r="C145" s="90">
        <v>51381000</v>
      </c>
      <c r="D145" s="91" t="s">
        <v>107</v>
      </c>
      <c r="E145" s="99">
        <v>125730</v>
      </c>
      <c r="F145" s="64" t="s">
        <v>519</v>
      </c>
      <c r="G145" s="64" t="s">
        <v>597</v>
      </c>
      <c r="H145" s="64" t="s">
        <v>20</v>
      </c>
    </row>
    <row r="146" spans="1:8" ht="15">
      <c r="A146" s="256">
        <v>10</v>
      </c>
      <c r="B146" s="6" t="s">
        <v>359</v>
      </c>
      <c r="C146" s="90">
        <v>51381000</v>
      </c>
      <c r="D146" s="91" t="s">
        <v>108</v>
      </c>
      <c r="E146" s="99">
        <v>118972</v>
      </c>
      <c r="F146" s="64" t="s">
        <v>519</v>
      </c>
      <c r="G146" s="64" t="s">
        <v>597</v>
      </c>
      <c r="H146" s="64" t="s">
        <v>20</v>
      </c>
    </row>
    <row r="147" spans="1:8" ht="15">
      <c r="A147" s="256">
        <v>11</v>
      </c>
      <c r="B147" s="6" t="s">
        <v>360</v>
      </c>
      <c r="C147" s="90">
        <v>51381000</v>
      </c>
      <c r="D147" s="91" t="s">
        <v>109</v>
      </c>
      <c r="E147" s="99">
        <v>20000</v>
      </c>
      <c r="F147" s="64" t="s">
        <v>518</v>
      </c>
      <c r="G147" s="64" t="s">
        <v>597</v>
      </c>
      <c r="H147" s="64" t="s">
        <v>20</v>
      </c>
    </row>
    <row r="148" spans="1:8" ht="15">
      <c r="A148" s="256">
        <v>12</v>
      </c>
      <c r="B148" s="6" t="s">
        <v>361</v>
      </c>
      <c r="C148" s="90">
        <v>51381000</v>
      </c>
      <c r="D148" s="91" t="s">
        <v>110</v>
      </c>
      <c r="E148" s="99">
        <v>0</v>
      </c>
      <c r="F148" s="64"/>
      <c r="G148" s="64"/>
      <c r="H148" s="64"/>
    </row>
    <row r="149" spans="1:8" ht="15">
      <c r="A149" s="256">
        <v>13</v>
      </c>
      <c r="B149" s="6" t="s">
        <v>362</v>
      </c>
      <c r="C149" s="90">
        <v>51381000</v>
      </c>
      <c r="D149" s="91" t="s">
        <v>111</v>
      </c>
      <c r="E149" s="99">
        <v>0</v>
      </c>
      <c r="F149" s="64"/>
      <c r="G149" s="64"/>
      <c r="H149" s="64"/>
    </row>
    <row r="150" spans="1:8" ht="15">
      <c r="A150" s="256">
        <v>14</v>
      </c>
      <c r="B150" s="6" t="s">
        <v>363</v>
      </c>
      <c r="C150" s="90">
        <v>51381000</v>
      </c>
      <c r="D150" s="91" t="s">
        <v>112</v>
      </c>
      <c r="E150" s="99">
        <v>10000</v>
      </c>
      <c r="F150" s="64" t="s">
        <v>518</v>
      </c>
      <c r="G150" s="64" t="s">
        <v>597</v>
      </c>
      <c r="H150" s="64" t="s">
        <v>20</v>
      </c>
    </row>
    <row r="151" spans="1:8" ht="15">
      <c r="A151" s="256">
        <v>15</v>
      </c>
      <c r="B151" s="6" t="s">
        <v>364</v>
      </c>
      <c r="C151" s="90">
        <v>51381000</v>
      </c>
      <c r="D151" s="91" t="s">
        <v>113</v>
      </c>
      <c r="E151" s="99">
        <v>10000</v>
      </c>
      <c r="F151" s="64" t="s">
        <v>518</v>
      </c>
      <c r="G151" s="64" t="s">
        <v>597</v>
      </c>
      <c r="H151" s="64" t="s">
        <v>20</v>
      </c>
    </row>
    <row r="152" spans="1:8" ht="15">
      <c r="A152" s="256">
        <v>16</v>
      </c>
      <c r="B152" s="6" t="s">
        <v>365</v>
      </c>
      <c r="C152" s="90">
        <v>51381000</v>
      </c>
      <c r="D152" s="91" t="s">
        <v>114</v>
      </c>
      <c r="E152" s="99">
        <v>10000</v>
      </c>
      <c r="F152" s="64" t="s">
        <v>518</v>
      </c>
      <c r="G152" s="64" t="s">
        <v>597</v>
      </c>
      <c r="H152" s="64" t="s">
        <v>20</v>
      </c>
    </row>
    <row r="153" spans="1:8" ht="15">
      <c r="A153" s="256">
        <v>17</v>
      </c>
      <c r="B153" s="6" t="s">
        <v>366</v>
      </c>
      <c r="C153" s="90">
        <v>51381000</v>
      </c>
      <c r="D153" s="91" t="s">
        <v>496</v>
      </c>
      <c r="E153" s="99">
        <v>235000</v>
      </c>
      <c r="F153" s="64" t="s">
        <v>519</v>
      </c>
      <c r="G153" s="64" t="s">
        <v>597</v>
      </c>
      <c r="H153" s="64" t="s">
        <v>20</v>
      </c>
    </row>
    <row r="154" spans="1:8" ht="15">
      <c r="A154" s="256">
        <v>18</v>
      </c>
      <c r="B154" s="6" t="s">
        <v>367</v>
      </c>
      <c r="C154" s="90">
        <v>51381000</v>
      </c>
      <c r="D154" s="91" t="s">
        <v>115</v>
      </c>
      <c r="E154" s="99">
        <v>30000</v>
      </c>
      <c r="F154" s="64" t="s">
        <v>518</v>
      </c>
      <c r="G154" s="64" t="s">
        <v>597</v>
      </c>
      <c r="H154" s="64" t="s">
        <v>20</v>
      </c>
    </row>
    <row r="155" spans="1:8" ht="15">
      <c r="A155" s="256">
        <v>19</v>
      </c>
      <c r="B155" s="6" t="s">
        <v>368</v>
      </c>
      <c r="C155" s="90">
        <v>51381000</v>
      </c>
      <c r="D155" s="91" t="s">
        <v>617</v>
      </c>
      <c r="E155" s="99">
        <v>142140</v>
      </c>
      <c r="F155" s="64" t="s">
        <v>519</v>
      </c>
      <c r="G155" s="64" t="s">
        <v>597</v>
      </c>
      <c r="H155" s="64" t="s">
        <v>20</v>
      </c>
    </row>
    <row r="156" spans="1:8" ht="15">
      <c r="A156" s="256">
        <v>20</v>
      </c>
      <c r="B156" s="6" t="s">
        <v>369</v>
      </c>
      <c r="C156" s="90">
        <v>51381000</v>
      </c>
      <c r="D156" s="91" t="s">
        <v>1023</v>
      </c>
      <c r="E156" s="99">
        <v>3000</v>
      </c>
      <c r="F156" s="64" t="s">
        <v>520</v>
      </c>
      <c r="G156" s="64" t="s">
        <v>597</v>
      </c>
      <c r="H156" s="64" t="s">
        <v>20</v>
      </c>
    </row>
    <row r="157" spans="1:8" ht="15">
      <c r="A157" s="256">
        <v>21</v>
      </c>
      <c r="B157" s="6" t="s">
        <v>370</v>
      </c>
      <c r="C157" s="90">
        <v>51381000</v>
      </c>
      <c r="D157" s="91" t="s">
        <v>1014</v>
      </c>
      <c r="E157" s="99">
        <v>4000</v>
      </c>
      <c r="F157" s="64" t="s">
        <v>520</v>
      </c>
      <c r="G157" s="64" t="s">
        <v>597</v>
      </c>
      <c r="H157" s="64" t="s">
        <v>20</v>
      </c>
    </row>
    <row r="158" spans="1:8" ht="15">
      <c r="A158" s="256">
        <v>22</v>
      </c>
      <c r="B158" s="6" t="s">
        <v>371</v>
      </c>
      <c r="C158" s="90">
        <v>51381000</v>
      </c>
      <c r="D158" s="259" t="s">
        <v>928</v>
      </c>
      <c r="E158" s="99">
        <v>20000</v>
      </c>
      <c r="F158" s="64" t="s">
        <v>518</v>
      </c>
      <c r="G158" s="64" t="s">
        <v>597</v>
      </c>
      <c r="H158" s="64" t="s">
        <v>20</v>
      </c>
    </row>
    <row r="159" spans="1:8" ht="15">
      <c r="A159" s="256">
        <v>23</v>
      </c>
      <c r="B159" s="6" t="s">
        <v>372</v>
      </c>
      <c r="C159" s="90">
        <v>51381000</v>
      </c>
      <c r="D159" s="259" t="s">
        <v>932</v>
      </c>
      <c r="E159" s="99">
        <v>40000</v>
      </c>
      <c r="F159" s="64" t="s">
        <v>518</v>
      </c>
      <c r="G159" s="64" t="s">
        <v>597</v>
      </c>
      <c r="H159" s="64" t="s">
        <v>20</v>
      </c>
    </row>
    <row r="160" spans="1:8" ht="15">
      <c r="A160" s="256">
        <v>24</v>
      </c>
      <c r="B160" s="6" t="s">
        <v>373</v>
      </c>
      <c r="C160" s="90">
        <v>51381000</v>
      </c>
      <c r="D160" s="259" t="s">
        <v>933</v>
      </c>
      <c r="E160" s="99">
        <v>20000</v>
      </c>
      <c r="F160" s="64" t="s">
        <v>518</v>
      </c>
      <c r="G160" s="64" t="s">
        <v>597</v>
      </c>
      <c r="H160" s="64" t="s">
        <v>20</v>
      </c>
    </row>
    <row r="161" spans="1:8" ht="15">
      <c r="A161" s="256">
        <v>25</v>
      </c>
      <c r="B161" s="6" t="s">
        <v>374</v>
      </c>
      <c r="C161" s="90">
        <v>51381000</v>
      </c>
      <c r="D161" s="91" t="s">
        <v>919</v>
      </c>
      <c r="E161" s="99">
        <v>13000</v>
      </c>
      <c r="F161" s="64" t="s">
        <v>518</v>
      </c>
      <c r="G161" s="64" t="s">
        <v>597</v>
      </c>
      <c r="H161" s="64" t="s">
        <v>20</v>
      </c>
    </row>
    <row r="162" spans="1:8" ht="15">
      <c r="A162" s="256">
        <v>26</v>
      </c>
      <c r="B162" s="6" t="s">
        <v>375</v>
      </c>
      <c r="C162" s="90">
        <v>51381000</v>
      </c>
      <c r="D162" s="91" t="s">
        <v>116</v>
      </c>
      <c r="E162" s="99">
        <v>180000</v>
      </c>
      <c r="F162" s="64" t="s">
        <v>519</v>
      </c>
      <c r="G162" s="64" t="s">
        <v>597</v>
      </c>
      <c r="H162" s="64" t="s">
        <v>20</v>
      </c>
    </row>
    <row r="163" spans="1:8" ht="15">
      <c r="A163" s="256">
        <v>27</v>
      </c>
      <c r="B163" s="6" t="s">
        <v>376</v>
      </c>
      <c r="C163" s="90">
        <v>51381000</v>
      </c>
      <c r="D163" s="91" t="s">
        <v>117</v>
      </c>
      <c r="E163" s="99">
        <v>148300</v>
      </c>
      <c r="F163" s="64" t="s">
        <v>519</v>
      </c>
      <c r="G163" s="64" t="s">
        <v>597</v>
      </c>
      <c r="H163" s="64" t="s">
        <v>20</v>
      </c>
    </row>
    <row r="164" spans="1:8" ht="15">
      <c r="A164" s="256">
        <v>28</v>
      </c>
      <c r="B164" s="6" t="s">
        <v>377</v>
      </c>
      <c r="C164" s="90">
        <v>51381000</v>
      </c>
      <c r="D164" s="91" t="s">
        <v>118</v>
      </c>
      <c r="E164" s="99">
        <v>33110</v>
      </c>
      <c r="F164" s="64" t="s">
        <v>518</v>
      </c>
      <c r="G164" s="64" t="s">
        <v>597</v>
      </c>
      <c r="H164" s="64" t="s">
        <v>20</v>
      </c>
    </row>
    <row r="165" spans="1:8" ht="15">
      <c r="A165" s="256">
        <v>29</v>
      </c>
      <c r="B165" s="6" t="s">
        <v>378</v>
      </c>
      <c r="C165" s="90">
        <v>51381000</v>
      </c>
      <c r="D165" s="91" t="s">
        <v>119</v>
      </c>
      <c r="E165" s="99">
        <v>43699</v>
      </c>
      <c r="F165" s="64" t="s">
        <v>518</v>
      </c>
      <c r="G165" s="64" t="s">
        <v>597</v>
      </c>
      <c r="H165" s="64" t="s">
        <v>20</v>
      </c>
    </row>
    <row r="166" spans="1:8" ht="15">
      <c r="A166" s="256">
        <v>30</v>
      </c>
      <c r="B166" s="6" t="s">
        <v>379</v>
      </c>
      <c r="C166" s="90">
        <v>51381000</v>
      </c>
      <c r="D166" s="91" t="s">
        <v>120</v>
      </c>
      <c r="E166" s="99">
        <v>30000</v>
      </c>
      <c r="F166" s="64" t="s">
        <v>518</v>
      </c>
      <c r="G166" s="64" t="s">
        <v>597</v>
      </c>
      <c r="H166" s="64" t="s">
        <v>20</v>
      </c>
    </row>
    <row r="167" spans="1:8" ht="15">
      <c r="A167" s="256">
        <v>31</v>
      </c>
      <c r="B167" s="6" t="s">
        <v>380</v>
      </c>
      <c r="C167" s="90">
        <v>51381000</v>
      </c>
      <c r="D167" s="91" t="s">
        <v>121</v>
      </c>
      <c r="E167" s="99">
        <v>25000</v>
      </c>
      <c r="F167" s="64" t="s">
        <v>518</v>
      </c>
      <c r="G167" s="64" t="s">
        <v>597</v>
      </c>
      <c r="H167" s="64" t="s">
        <v>20</v>
      </c>
    </row>
    <row r="168" spans="1:8" ht="15">
      <c r="A168" s="256">
        <v>32</v>
      </c>
      <c r="B168" s="6" t="s">
        <v>381</v>
      </c>
      <c r="C168" s="90">
        <v>51381000</v>
      </c>
      <c r="D168" s="91" t="s">
        <v>122</v>
      </c>
      <c r="E168" s="99">
        <v>50000</v>
      </c>
      <c r="F168" s="64" t="s">
        <v>1035</v>
      </c>
      <c r="G168" s="64" t="s">
        <v>597</v>
      </c>
      <c r="H168" s="64" t="s">
        <v>20</v>
      </c>
    </row>
    <row r="169" spans="1:8" ht="15">
      <c r="A169" s="256">
        <v>33</v>
      </c>
      <c r="B169" s="6" t="s">
        <v>382</v>
      </c>
      <c r="C169" s="90">
        <v>51381000</v>
      </c>
      <c r="D169" s="91" t="s">
        <v>639</v>
      </c>
      <c r="E169" s="99">
        <v>50000</v>
      </c>
      <c r="F169" s="64" t="s">
        <v>1035</v>
      </c>
      <c r="G169" s="64" t="s">
        <v>597</v>
      </c>
      <c r="H169" s="64" t="s">
        <v>20</v>
      </c>
    </row>
    <row r="170" spans="1:8" ht="15">
      <c r="A170" s="256">
        <v>34</v>
      </c>
      <c r="B170" s="6" t="s">
        <v>383</v>
      </c>
      <c r="C170" s="90">
        <v>51381000</v>
      </c>
      <c r="D170" s="91" t="s">
        <v>123</v>
      </c>
      <c r="E170" s="99">
        <v>30000</v>
      </c>
      <c r="F170" s="64" t="s">
        <v>518</v>
      </c>
      <c r="G170" s="64" t="s">
        <v>597</v>
      </c>
      <c r="H170" s="64" t="s">
        <v>20</v>
      </c>
    </row>
    <row r="171" spans="1:8" ht="15">
      <c r="A171" s="256">
        <v>35</v>
      </c>
      <c r="B171" s="6" t="s">
        <v>384</v>
      </c>
      <c r="C171" s="90">
        <v>51381000</v>
      </c>
      <c r="D171" s="91" t="s">
        <v>497</v>
      </c>
      <c r="E171" s="99">
        <v>10000</v>
      </c>
      <c r="F171" s="64" t="s">
        <v>518</v>
      </c>
      <c r="G171" s="64" t="s">
        <v>597</v>
      </c>
      <c r="H171" s="64" t="s">
        <v>20</v>
      </c>
    </row>
    <row r="172" spans="1:8" ht="15">
      <c r="A172" s="256">
        <v>36</v>
      </c>
      <c r="B172" s="6" t="s">
        <v>385</v>
      </c>
      <c r="C172" s="90">
        <v>51381000</v>
      </c>
      <c r="D172" s="91" t="s">
        <v>124</v>
      </c>
      <c r="E172" s="99">
        <v>181500</v>
      </c>
      <c r="F172" s="64" t="s">
        <v>519</v>
      </c>
      <c r="G172" s="64" t="s">
        <v>597</v>
      </c>
      <c r="H172" s="64" t="s">
        <v>20</v>
      </c>
    </row>
    <row r="173" spans="1:8" ht="15">
      <c r="A173" s="256">
        <v>37</v>
      </c>
      <c r="B173" s="6" t="s">
        <v>386</v>
      </c>
      <c r="C173" s="90">
        <v>51381000</v>
      </c>
      <c r="D173" s="91" t="s">
        <v>912</v>
      </c>
      <c r="E173" s="99">
        <v>50000</v>
      </c>
      <c r="F173" s="64" t="s">
        <v>1035</v>
      </c>
      <c r="G173" s="64" t="s">
        <v>597</v>
      </c>
      <c r="H173" s="64" t="s">
        <v>20</v>
      </c>
    </row>
    <row r="174" spans="1:8" ht="15">
      <c r="A174" s="256">
        <v>38</v>
      </c>
      <c r="B174" s="6" t="s">
        <v>387</v>
      </c>
      <c r="C174" s="90">
        <v>51381000</v>
      </c>
      <c r="D174" s="91" t="s">
        <v>914</v>
      </c>
      <c r="E174" s="99">
        <v>20000</v>
      </c>
      <c r="F174" s="64" t="s">
        <v>518</v>
      </c>
      <c r="G174" s="64" t="s">
        <v>597</v>
      </c>
      <c r="H174" s="64" t="s">
        <v>20</v>
      </c>
    </row>
    <row r="175" spans="1:8" ht="15">
      <c r="A175" s="256">
        <v>39</v>
      </c>
      <c r="B175" s="6" t="s">
        <v>388</v>
      </c>
      <c r="C175" s="90">
        <v>51381000</v>
      </c>
      <c r="D175" s="91" t="s">
        <v>915</v>
      </c>
      <c r="E175" s="99">
        <v>10000</v>
      </c>
      <c r="F175" s="64" t="s">
        <v>518</v>
      </c>
      <c r="G175" s="64" t="s">
        <v>597</v>
      </c>
      <c r="H175" s="64" t="s">
        <v>20</v>
      </c>
    </row>
    <row r="176" spans="1:8" ht="15">
      <c r="A176" s="256">
        <v>40</v>
      </c>
      <c r="B176" s="6" t="s">
        <v>959</v>
      </c>
      <c r="C176" s="90">
        <v>51381000</v>
      </c>
      <c r="D176" s="91" t="s">
        <v>916</v>
      </c>
      <c r="E176" s="99">
        <v>200000</v>
      </c>
      <c r="F176" s="64" t="s">
        <v>519</v>
      </c>
      <c r="G176" s="64" t="s">
        <v>597</v>
      </c>
      <c r="H176" s="64" t="s">
        <v>20</v>
      </c>
    </row>
    <row r="177" spans="1:8" ht="15">
      <c r="A177" s="256">
        <v>41</v>
      </c>
      <c r="B177" s="6" t="s">
        <v>960</v>
      </c>
      <c r="C177" s="90">
        <v>51381000</v>
      </c>
      <c r="D177" s="91" t="s">
        <v>917</v>
      </c>
      <c r="E177" s="99">
        <v>100000</v>
      </c>
      <c r="F177" s="64" t="s">
        <v>519</v>
      </c>
      <c r="G177" s="64" t="s">
        <v>597</v>
      </c>
      <c r="H177" s="64" t="s">
        <v>20</v>
      </c>
    </row>
    <row r="178" spans="1:8" ht="15">
      <c r="A178" s="256">
        <v>42</v>
      </c>
      <c r="B178" s="6" t="s">
        <v>961</v>
      </c>
      <c r="C178" s="90">
        <v>51381000</v>
      </c>
      <c r="D178" s="91" t="s">
        <v>918</v>
      </c>
      <c r="E178" s="99">
        <v>20000</v>
      </c>
      <c r="F178" s="64" t="s">
        <v>518</v>
      </c>
      <c r="G178" s="64" t="s">
        <v>597</v>
      </c>
      <c r="H178" s="64" t="s">
        <v>20</v>
      </c>
    </row>
    <row r="179" spans="1:8" ht="15">
      <c r="A179" s="256">
        <v>43</v>
      </c>
      <c r="B179" s="6" t="s">
        <v>905</v>
      </c>
      <c r="C179" s="90">
        <v>51381000</v>
      </c>
      <c r="D179" s="91" t="s">
        <v>925</v>
      </c>
      <c r="E179" s="99">
        <v>30000</v>
      </c>
      <c r="F179" s="64" t="s">
        <v>518</v>
      </c>
      <c r="G179" s="64" t="s">
        <v>597</v>
      </c>
      <c r="H179" s="64" t="s">
        <v>20</v>
      </c>
    </row>
    <row r="180" spans="1:8" ht="15">
      <c r="A180" s="256">
        <v>44</v>
      </c>
      <c r="B180" s="6" t="s">
        <v>906</v>
      </c>
      <c r="C180" s="90">
        <v>51381000</v>
      </c>
      <c r="D180" s="91" t="s">
        <v>931</v>
      </c>
      <c r="E180" s="92">
        <v>35000</v>
      </c>
      <c r="F180" s="64" t="s">
        <v>518</v>
      </c>
      <c r="G180" s="64" t="s">
        <v>597</v>
      </c>
      <c r="H180" s="64" t="s">
        <v>20</v>
      </c>
    </row>
    <row r="181" spans="1:8" ht="15">
      <c r="A181" s="256">
        <v>45</v>
      </c>
      <c r="B181" s="6" t="s">
        <v>907</v>
      </c>
      <c r="C181" s="90">
        <v>51381000</v>
      </c>
      <c r="D181" s="30" t="s">
        <v>920</v>
      </c>
      <c r="E181" s="92">
        <v>25000</v>
      </c>
      <c r="F181" s="64" t="s">
        <v>518</v>
      </c>
      <c r="G181" s="64" t="s">
        <v>597</v>
      </c>
      <c r="H181" s="64" t="s">
        <v>20</v>
      </c>
    </row>
    <row r="182" spans="1:8" ht="15">
      <c r="A182" s="256">
        <v>46</v>
      </c>
      <c r="B182" s="6" t="s">
        <v>937</v>
      </c>
      <c r="C182" s="90">
        <v>51381000</v>
      </c>
      <c r="D182" s="30" t="s">
        <v>921</v>
      </c>
      <c r="E182" s="92">
        <v>7500</v>
      </c>
      <c r="F182" s="64" t="s">
        <v>518</v>
      </c>
      <c r="G182" s="64" t="s">
        <v>597</v>
      </c>
      <c r="H182" s="64" t="s">
        <v>20</v>
      </c>
    </row>
    <row r="183" spans="1:8" ht="15">
      <c r="A183" s="256">
        <v>47</v>
      </c>
      <c r="B183" s="6" t="s">
        <v>938</v>
      </c>
      <c r="C183" s="90">
        <v>51381000</v>
      </c>
      <c r="D183" s="30" t="s">
        <v>929</v>
      </c>
      <c r="E183" s="92">
        <v>12000</v>
      </c>
      <c r="F183" s="64" t="s">
        <v>518</v>
      </c>
      <c r="G183" s="64" t="s">
        <v>597</v>
      </c>
      <c r="H183" s="64" t="s">
        <v>20</v>
      </c>
    </row>
    <row r="184" spans="1:8" ht="15">
      <c r="A184" s="256">
        <v>48</v>
      </c>
      <c r="B184" s="6" t="s">
        <v>939</v>
      </c>
      <c r="C184" s="90">
        <v>51381000</v>
      </c>
      <c r="D184" s="30" t="s">
        <v>930</v>
      </c>
      <c r="E184" s="92">
        <v>9000</v>
      </c>
      <c r="F184" s="64" t="s">
        <v>518</v>
      </c>
      <c r="G184" s="64" t="s">
        <v>597</v>
      </c>
      <c r="H184" s="64" t="s">
        <v>20</v>
      </c>
    </row>
    <row r="185" spans="1:8" ht="15">
      <c r="A185" s="256">
        <v>49</v>
      </c>
      <c r="B185" s="6" t="s">
        <v>940</v>
      </c>
      <c r="C185" s="90">
        <v>51381000</v>
      </c>
      <c r="D185" s="91" t="s">
        <v>251</v>
      </c>
      <c r="E185" s="92">
        <v>86000</v>
      </c>
      <c r="F185" s="64" t="s">
        <v>519</v>
      </c>
      <c r="G185" s="64" t="s">
        <v>597</v>
      </c>
      <c r="H185" s="64" t="s">
        <v>20</v>
      </c>
    </row>
    <row r="186" spans="1:8" ht="15">
      <c r="A186" s="256">
        <v>50</v>
      </c>
      <c r="B186" s="6" t="s">
        <v>941</v>
      </c>
      <c r="C186" s="90">
        <v>51381000</v>
      </c>
      <c r="D186" s="91" t="s">
        <v>125</v>
      </c>
      <c r="E186" s="99">
        <v>20000</v>
      </c>
      <c r="F186" s="64" t="s">
        <v>518</v>
      </c>
      <c r="G186" s="64" t="s">
        <v>597</v>
      </c>
      <c r="H186" s="64" t="s">
        <v>20</v>
      </c>
    </row>
    <row r="187" spans="1:8" ht="15">
      <c r="A187" s="256">
        <v>51</v>
      </c>
      <c r="B187" s="6" t="s">
        <v>942</v>
      </c>
      <c r="C187" s="90">
        <v>51381000</v>
      </c>
      <c r="D187" s="91" t="s">
        <v>126</v>
      </c>
      <c r="E187" s="99">
        <v>11000</v>
      </c>
      <c r="F187" s="64" t="s">
        <v>518</v>
      </c>
      <c r="G187" s="64" t="s">
        <v>597</v>
      </c>
      <c r="H187" s="64" t="s">
        <v>20</v>
      </c>
    </row>
    <row r="188" spans="1:8" ht="15">
      <c r="A188" s="256">
        <v>52</v>
      </c>
      <c r="B188" s="6" t="s">
        <v>943</v>
      </c>
      <c r="C188" s="90">
        <v>51381000</v>
      </c>
      <c r="D188" s="91" t="s">
        <v>127</v>
      </c>
      <c r="E188" s="99">
        <v>10000</v>
      </c>
      <c r="F188" s="64" t="s">
        <v>518</v>
      </c>
      <c r="G188" s="64" t="s">
        <v>597</v>
      </c>
      <c r="H188" s="64" t="s">
        <v>20</v>
      </c>
    </row>
    <row r="189" spans="1:8" ht="15">
      <c r="A189" s="256">
        <v>53</v>
      </c>
      <c r="B189" s="6" t="s">
        <v>944</v>
      </c>
      <c r="C189" s="90">
        <v>51381000</v>
      </c>
      <c r="D189" s="91" t="s">
        <v>128</v>
      </c>
      <c r="E189" s="99">
        <v>10000</v>
      </c>
      <c r="F189" s="64" t="s">
        <v>518</v>
      </c>
      <c r="G189" s="64" t="s">
        <v>597</v>
      </c>
      <c r="H189" s="64" t="s">
        <v>20</v>
      </c>
    </row>
    <row r="190" spans="1:8" ht="15">
      <c r="A190" s="256">
        <v>54</v>
      </c>
      <c r="B190" s="6" t="s">
        <v>945</v>
      </c>
      <c r="C190" s="90">
        <v>51381000</v>
      </c>
      <c r="D190" s="91" t="s">
        <v>129</v>
      </c>
      <c r="E190" s="99">
        <v>10000</v>
      </c>
      <c r="F190" s="64" t="s">
        <v>518</v>
      </c>
      <c r="G190" s="64" t="s">
        <v>597</v>
      </c>
      <c r="H190" s="64" t="s">
        <v>20</v>
      </c>
    </row>
    <row r="191" spans="1:8" ht="15">
      <c r="A191" s="256">
        <v>55</v>
      </c>
      <c r="B191" s="6" t="s">
        <v>946</v>
      </c>
      <c r="C191" s="90">
        <v>51381000</v>
      </c>
      <c r="D191" s="91" t="s">
        <v>130</v>
      </c>
      <c r="E191" s="99">
        <v>20000</v>
      </c>
      <c r="F191" s="64" t="s">
        <v>518</v>
      </c>
      <c r="G191" s="64" t="s">
        <v>597</v>
      </c>
      <c r="H191" s="64" t="s">
        <v>20</v>
      </c>
    </row>
    <row r="192" spans="1:8" ht="15">
      <c r="A192" s="256">
        <v>56</v>
      </c>
      <c r="B192" s="6" t="s">
        <v>947</v>
      </c>
      <c r="C192" s="90">
        <v>51350000</v>
      </c>
      <c r="D192" s="91" t="s">
        <v>131</v>
      </c>
      <c r="E192" s="99">
        <v>165279</v>
      </c>
      <c r="F192" s="64" t="s">
        <v>1038</v>
      </c>
      <c r="G192" s="64" t="s">
        <v>597</v>
      </c>
      <c r="H192" s="64" t="s">
        <v>20</v>
      </c>
    </row>
    <row r="193" spans="1:8" ht="15">
      <c r="A193" s="256">
        <v>57</v>
      </c>
      <c r="B193" s="6" t="s">
        <v>948</v>
      </c>
      <c r="C193" s="90">
        <v>51381000</v>
      </c>
      <c r="D193" s="91" t="s">
        <v>498</v>
      </c>
      <c r="E193" s="99">
        <v>1638</v>
      </c>
      <c r="F193" s="64" t="s">
        <v>520</v>
      </c>
      <c r="G193" s="64" t="s">
        <v>597</v>
      </c>
      <c r="H193" s="64" t="s">
        <v>20</v>
      </c>
    </row>
    <row r="194" spans="1:8" ht="15">
      <c r="A194" s="256">
        <v>58</v>
      </c>
      <c r="B194" s="6" t="s">
        <v>949</v>
      </c>
      <c r="C194" s="90">
        <v>51381000</v>
      </c>
      <c r="D194" s="91" t="s">
        <v>252</v>
      </c>
      <c r="E194" s="99">
        <v>11440</v>
      </c>
      <c r="F194" s="64" t="s">
        <v>518</v>
      </c>
      <c r="G194" s="64" t="s">
        <v>597</v>
      </c>
      <c r="H194" s="64" t="s">
        <v>20</v>
      </c>
    </row>
    <row r="195" spans="1:8" ht="15">
      <c r="A195" s="256">
        <v>59</v>
      </c>
      <c r="B195" s="6" t="s">
        <v>950</v>
      </c>
      <c r="C195" s="90">
        <v>51381000</v>
      </c>
      <c r="D195" s="91" t="s">
        <v>499</v>
      </c>
      <c r="E195" s="99">
        <v>40000</v>
      </c>
      <c r="F195" s="64" t="s">
        <v>518</v>
      </c>
      <c r="G195" s="64" t="s">
        <v>597</v>
      </c>
      <c r="H195" s="64" t="s">
        <v>20</v>
      </c>
    </row>
    <row r="196" spans="1:8" ht="15">
      <c r="A196" s="256">
        <v>60</v>
      </c>
      <c r="B196" s="6" t="s">
        <v>951</v>
      </c>
      <c r="C196" s="90">
        <v>51381000</v>
      </c>
      <c r="D196" s="91" t="s">
        <v>640</v>
      </c>
      <c r="E196" s="92">
        <v>5300</v>
      </c>
      <c r="F196" s="64" t="s">
        <v>520</v>
      </c>
      <c r="G196" s="64" t="s">
        <v>597</v>
      </c>
      <c r="H196" s="64" t="s">
        <v>20</v>
      </c>
    </row>
    <row r="197" spans="1:8" ht="15">
      <c r="A197" s="256">
        <v>61</v>
      </c>
      <c r="B197" s="6" t="s">
        <v>952</v>
      </c>
      <c r="C197" s="90">
        <v>51381000</v>
      </c>
      <c r="D197" s="91" t="s">
        <v>500</v>
      </c>
      <c r="E197" s="92">
        <v>0</v>
      </c>
      <c r="F197" s="64"/>
      <c r="G197" s="64"/>
      <c r="H197" s="64"/>
    </row>
    <row r="198" spans="1:8" ht="15">
      <c r="A198" s="256">
        <v>62</v>
      </c>
      <c r="B198" s="6" t="s">
        <v>953</v>
      </c>
      <c r="C198" s="90">
        <v>51381000</v>
      </c>
      <c r="D198" s="91" t="s">
        <v>641</v>
      </c>
      <c r="E198" s="92">
        <v>16000</v>
      </c>
      <c r="F198" s="64" t="s">
        <v>518</v>
      </c>
      <c r="G198" s="64" t="s">
        <v>597</v>
      </c>
      <c r="H198" s="64" t="s">
        <v>20</v>
      </c>
    </row>
    <row r="199" spans="1:8" ht="15">
      <c r="A199" s="256">
        <v>63</v>
      </c>
      <c r="B199" s="6" t="s">
        <v>1013</v>
      </c>
      <c r="C199" s="90">
        <v>51381000</v>
      </c>
      <c r="D199" s="91" t="s">
        <v>642</v>
      </c>
      <c r="E199" s="92">
        <v>10000</v>
      </c>
      <c r="F199" s="64" t="s">
        <v>518</v>
      </c>
      <c r="G199" s="64" t="s">
        <v>597</v>
      </c>
      <c r="H199" s="64" t="s">
        <v>20</v>
      </c>
    </row>
    <row r="200" spans="1:8" ht="15">
      <c r="A200" s="256">
        <v>64</v>
      </c>
      <c r="B200" s="6" t="s">
        <v>1022</v>
      </c>
      <c r="C200" s="90">
        <v>51381000</v>
      </c>
      <c r="D200" s="91" t="s">
        <v>643</v>
      </c>
      <c r="E200" s="92">
        <v>220000</v>
      </c>
      <c r="F200" s="64" t="s">
        <v>519</v>
      </c>
      <c r="G200" s="64" t="s">
        <v>597</v>
      </c>
      <c r="H200" s="64" t="s">
        <v>20</v>
      </c>
    </row>
    <row r="201" spans="1:8" s="7" customFormat="1" ht="15">
      <c r="A201" s="281" t="s">
        <v>408</v>
      </c>
      <c r="B201" s="281"/>
      <c r="C201" s="281"/>
      <c r="D201" s="281"/>
      <c r="E201" s="44">
        <f>SUM(E137:E200)</f>
        <v>3582069</v>
      </c>
      <c r="F201" s="235"/>
      <c r="G201" s="235"/>
      <c r="H201" s="235"/>
    </row>
    <row r="202" spans="1:8" ht="15">
      <c r="A202" s="93"/>
      <c r="B202" s="93"/>
      <c r="C202" s="93"/>
      <c r="D202" s="110"/>
      <c r="E202" s="111"/>
      <c r="F202" s="37"/>
      <c r="G202" s="37"/>
      <c r="H202" s="37"/>
    </row>
    <row r="203" spans="1:8" ht="15">
      <c r="A203" s="281" t="s">
        <v>254</v>
      </c>
      <c r="B203" s="281"/>
      <c r="C203" s="281"/>
      <c r="D203" s="281"/>
      <c r="E203" s="281"/>
      <c r="F203" s="281"/>
      <c r="G203" s="281"/>
      <c r="H203" s="281"/>
    </row>
    <row r="204" spans="1:8" ht="25.5">
      <c r="A204" s="89" t="s">
        <v>1</v>
      </c>
      <c r="B204" s="89" t="s">
        <v>2</v>
      </c>
      <c r="C204" s="89" t="s">
        <v>230</v>
      </c>
      <c r="D204" s="89" t="s">
        <v>3</v>
      </c>
      <c r="E204" s="12" t="s">
        <v>4</v>
      </c>
      <c r="F204" s="12" t="s">
        <v>5</v>
      </c>
      <c r="G204" s="12" t="s">
        <v>6</v>
      </c>
      <c r="H204" s="12" t="s">
        <v>7</v>
      </c>
    </row>
    <row r="205" spans="1:8" ht="15">
      <c r="A205" s="89">
        <v>1</v>
      </c>
      <c r="B205" s="89" t="s">
        <v>66</v>
      </c>
      <c r="C205" s="97">
        <v>51381000</v>
      </c>
      <c r="D205" s="106" t="s">
        <v>153</v>
      </c>
      <c r="E205" s="92">
        <v>702953</v>
      </c>
      <c r="F205" s="64" t="s">
        <v>519</v>
      </c>
      <c r="G205" s="64" t="s">
        <v>597</v>
      </c>
      <c r="H205" s="64" t="s">
        <v>524</v>
      </c>
    </row>
    <row r="206" spans="1:8" s="7" customFormat="1" ht="15">
      <c r="A206" s="286" t="s">
        <v>407</v>
      </c>
      <c r="B206" s="287"/>
      <c r="C206" s="287"/>
      <c r="D206" s="288"/>
      <c r="E206" s="44">
        <f>E205</f>
        <v>702953</v>
      </c>
      <c r="F206" s="51"/>
      <c r="G206" s="51"/>
      <c r="H206" s="51"/>
    </row>
    <row r="207" spans="1:8" ht="15">
      <c r="A207" s="93"/>
      <c r="B207" s="93"/>
      <c r="C207" s="93"/>
      <c r="D207" s="110"/>
      <c r="E207" s="111"/>
      <c r="F207" s="37"/>
      <c r="G207" s="37"/>
      <c r="H207" s="37"/>
    </row>
    <row r="208" spans="1:8" ht="15">
      <c r="A208" s="93"/>
      <c r="B208" s="93"/>
      <c r="C208" s="93"/>
      <c r="D208" s="110"/>
      <c r="E208" s="111"/>
      <c r="F208" s="37"/>
      <c r="G208" s="37"/>
      <c r="H208" s="37"/>
    </row>
    <row r="209" spans="1:8" ht="15">
      <c r="A209" s="281" t="s">
        <v>255</v>
      </c>
      <c r="B209" s="281"/>
      <c r="C209" s="281"/>
      <c r="D209" s="281"/>
      <c r="E209" s="281"/>
      <c r="F209" s="281"/>
      <c r="G209" s="281"/>
      <c r="H209" s="281"/>
    </row>
    <row r="210" spans="1:8" ht="25.5">
      <c r="A210" s="89" t="s">
        <v>1</v>
      </c>
      <c r="B210" s="89" t="s">
        <v>2</v>
      </c>
      <c r="C210" s="89" t="s">
        <v>230</v>
      </c>
      <c r="D210" s="89" t="s">
        <v>3</v>
      </c>
      <c r="E210" s="12" t="s">
        <v>4</v>
      </c>
      <c r="F210" s="12" t="s">
        <v>5</v>
      </c>
      <c r="G210" s="12" t="s">
        <v>6</v>
      </c>
      <c r="H210" s="12" t="s">
        <v>7</v>
      </c>
    </row>
    <row r="211" spans="1:8" ht="15">
      <c r="A211" s="101">
        <v>1</v>
      </c>
      <c r="B211" s="119" t="s">
        <v>344</v>
      </c>
      <c r="C211" s="90">
        <v>51381000</v>
      </c>
      <c r="D211" s="91" t="s">
        <v>157</v>
      </c>
      <c r="E211" s="92">
        <v>11780</v>
      </c>
      <c r="F211" s="64" t="s">
        <v>518</v>
      </c>
      <c r="G211" s="64" t="s">
        <v>597</v>
      </c>
      <c r="H211" s="64" t="s">
        <v>20</v>
      </c>
    </row>
    <row r="212" spans="1:8" ht="15">
      <c r="A212" s="101">
        <v>2</v>
      </c>
      <c r="B212" s="119" t="s">
        <v>345</v>
      </c>
      <c r="C212" s="90">
        <v>51381000</v>
      </c>
      <c r="D212" s="91" t="s">
        <v>501</v>
      </c>
      <c r="E212" s="92">
        <v>50000</v>
      </c>
      <c r="F212" s="64" t="s">
        <v>1035</v>
      </c>
      <c r="G212" s="64" t="s">
        <v>597</v>
      </c>
      <c r="H212" s="64" t="s">
        <v>20</v>
      </c>
    </row>
    <row r="213" spans="1:8" ht="15">
      <c r="A213" s="101">
        <v>3</v>
      </c>
      <c r="B213" s="119" t="s">
        <v>346</v>
      </c>
      <c r="C213" s="90">
        <v>51381000</v>
      </c>
      <c r="D213" s="189" t="s">
        <v>159</v>
      </c>
      <c r="E213" s="92">
        <v>15000</v>
      </c>
      <c r="F213" s="64" t="s">
        <v>518</v>
      </c>
      <c r="G213" s="64" t="s">
        <v>597</v>
      </c>
      <c r="H213" s="64" t="s">
        <v>20</v>
      </c>
    </row>
    <row r="214" spans="1:8" ht="15">
      <c r="A214" s="101">
        <v>4</v>
      </c>
      <c r="B214" s="119" t="s">
        <v>347</v>
      </c>
      <c r="C214" s="90">
        <v>51385000</v>
      </c>
      <c r="D214" s="91" t="s">
        <v>644</v>
      </c>
      <c r="E214" s="92">
        <v>7268</v>
      </c>
      <c r="F214" s="64" t="s">
        <v>1006</v>
      </c>
      <c r="G214" s="64" t="s">
        <v>597</v>
      </c>
      <c r="H214" s="64" t="s">
        <v>20</v>
      </c>
    </row>
    <row r="215" spans="1:8" ht="15">
      <c r="A215" s="101">
        <v>5</v>
      </c>
      <c r="B215" s="119" t="s">
        <v>348</v>
      </c>
      <c r="C215" s="90">
        <v>51381000</v>
      </c>
      <c r="D215" s="91" t="s">
        <v>160</v>
      </c>
      <c r="E215" s="92">
        <v>12275</v>
      </c>
      <c r="F215" s="64" t="s">
        <v>518</v>
      </c>
      <c r="G215" s="64" t="s">
        <v>597</v>
      </c>
      <c r="H215" s="64" t="s">
        <v>20</v>
      </c>
    </row>
    <row r="216" spans="1:8" ht="15">
      <c r="A216" s="101">
        <v>6</v>
      </c>
      <c r="B216" s="119" t="s">
        <v>349</v>
      </c>
      <c r="C216" s="90">
        <v>51381000</v>
      </c>
      <c r="D216" s="91" t="s">
        <v>96</v>
      </c>
      <c r="E216" s="92">
        <v>8436</v>
      </c>
      <c r="F216" s="64" t="s">
        <v>518</v>
      </c>
      <c r="G216" s="64" t="s">
        <v>597</v>
      </c>
      <c r="H216" s="64" t="s">
        <v>20</v>
      </c>
    </row>
    <row r="217" spans="1:8" ht="15">
      <c r="A217" s="101">
        <v>7</v>
      </c>
      <c r="B217" s="119" t="s">
        <v>513</v>
      </c>
      <c r="C217" s="90">
        <v>51330000</v>
      </c>
      <c r="D217" s="91" t="s">
        <v>645</v>
      </c>
      <c r="E217" s="92">
        <v>20750</v>
      </c>
      <c r="F217" s="64" t="s">
        <v>518</v>
      </c>
      <c r="G217" s="64" t="s">
        <v>597</v>
      </c>
      <c r="H217" s="64" t="s">
        <v>20</v>
      </c>
    </row>
    <row r="218" spans="1:8" ht="15">
      <c r="A218" s="101">
        <v>8</v>
      </c>
      <c r="B218" s="119" t="s">
        <v>908</v>
      </c>
      <c r="C218" s="90">
        <v>51381000</v>
      </c>
      <c r="D218" s="91" t="s">
        <v>998</v>
      </c>
      <c r="E218" s="92">
        <v>200</v>
      </c>
      <c r="F218" s="215" t="s">
        <v>520</v>
      </c>
      <c r="G218" s="64" t="s">
        <v>597</v>
      </c>
      <c r="H218" s="64" t="s">
        <v>20</v>
      </c>
    </row>
    <row r="219" spans="1:8" ht="15">
      <c r="A219" s="101">
        <v>9</v>
      </c>
      <c r="B219" s="119" t="s">
        <v>997</v>
      </c>
      <c r="C219" s="90">
        <v>51381000</v>
      </c>
      <c r="D219" s="91" t="s">
        <v>1000</v>
      </c>
      <c r="E219" s="92">
        <v>550</v>
      </c>
      <c r="F219" s="215" t="s">
        <v>520</v>
      </c>
      <c r="G219" s="64" t="s">
        <v>597</v>
      </c>
      <c r="H219" s="64" t="s">
        <v>20</v>
      </c>
    </row>
    <row r="220" spans="1:8" ht="15">
      <c r="A220" s="101">
        <v>10</v>
      </c>
      <c r="B220" s="119" t="s">
        <v>999</v>
      </c>
      <c r="C220" s="90">
        <v>51381000</v>
      </c>
      <c r="D220" s="91" t="s">
        <v>256</v>
      </c>
      <c r="E220" s="92">
        <v>7500</v>
      </c>
      <c r="F220" s="215" t="s">
        <v>518</v>
      </c>
      <c r="G220" s="64" t="s">
        <v>597</v>
      </c>
      <c r="H220" s="64" t="s">
        <v>20</v>
      </c>
    </row>
    <row r="221" spans="1:8" s="7" customFormat="1" ht="15">
      <c r="A221" s="281" t="s">
        <v>406</v>
      </c>
      <c r="B221" s="281"/>
      <c r="C221" s="281"/>
      <c r="D221" s="281"/>
      <c r="E221" s="44">
        <f>SUM(E211:E220)</f>
        <v>133759</v>
      </c>
      <c r="F221" s="120"/>
      <c r="G221" s="90"/>
      <c r="H221" s="51"/>
    </row>
    <row r="222" spans="1:8" ht="15">
      <c r="A222" s="93"/>
      <c r="B222" s="93"/>
      <c r="C222" s="93"/>
      <c r="D222" s="110"/>
      <c r="E222" s="111"/>
      <c r="F222" s="37"/>
      <c r="G222" s="37"/>
      <c r="H222" s="37"/>
    </row>
    <row r="223" spans="1:8" ht="15">
      <c r="A223" s="281" t="s">
        <v>257</v>
      </c>
      <c r="B223" s="281"/>
      <c r="C223" s="281"/>
      <c r="D223" s="281"/>
      <c r="E223" s="281"/>
      <c r="F223" s="281"/>
      <c r="G223" s="281"/>
      <c r="H223" s="281"/>
    </row>
    <row r="224" spans="1:8" ht="25.5">
      <c r="A224" s="89" t="s">
        <v>1</v>
      </c>
      <c r="B224" s="89" t="s">
        <v>2</v>
      </c>
      <c r="C224" s="89" t="s">
        <v>230</v>
      </c>
      <c r="D224" s="89" t="s">
        <v>3</v>
      </c>
      <c r="E224" s="12" t="s">
        <v>4</v>
      </c>
      <c r="F224" s="12" t="s">
        <v>5</v>
      </c>
      <c r="G224" s="12" t="s">
        <v>6</v>
      </c>
      <c r="H224" s="12" t="s">
        <v>7</v>
      </c>
    </row>
    <row r="225" spans="1:8" ht="15">
      <c r="A225" s="89">
        <v>1</v>
      </c>
      <c r="B225" s="89" t="s">
        <v>67</v>
      </c>
      <c r="C225" s="182">
        <v>51440000</v>
      </c>
      <c r="D225" s="91" t="s">
        <v>502</v>
      </c>
      <c r="E225" s="42">
        <v>14423</v>
      </c>
      <c r="F225" s="64" t="s">
        <v>518</v>
      </c>
      <c r="G225" s="64" t="s">
        <v>597</v>
      </c>
      <c r="H225" s="64" t="s">
        <v>20</v>
      </c>
    </row>
    <row r="226" spans="1:8" ht="15">
      <c r="A226" s="89">
        <v>2</v>
      </c>
      <c r="B226" s="102" t="s">
        <v>195</v>
      </c>
      <c r="C226" s="182">
        <v>51440000</v>
      </c>
      <c r="D226" s="91" t="s">
        <v>503</v>
      </c>
      <c r="E226" s="42">
        <v>185873</v>
      </c>
      <c r="F226" s="64" t="s">
        <v>519</v>
      </c>
      <c r="G226" s="64" t="s">
        <v>597</v>
      </c>
      <c r="H226" s="64" t="s">
        <v>524</v>
      </c>
    </row>
    <row r="227" spans="1:8" ht="15">
      <c r="A227" s="89">
        <v>3</v>
      </c>
      <c r="B227" s="102" t="s">
        <v>196</v>
      </c>
      <c r="C227" s="182">
        <v>51440000</v>
      </c>
      <c r="D227" s="91" t="s">
        <v>504</v>
      </c>
      <c r="E227" s="42">
        <v>9520</v>
      </c>
      <c r="F227" s="64" t="s">
        <v>518</v>
      </c>
      <c r="G227" s="64" t="s">
        <v>597</v>
      </c>
      <c r="H227" s="64" t="s">
        <v>20</v>
      </c>
    </row>
    <row r="228" spans="1:8" s="7" customFormat="1" ht="15">
      <c r="A228" s="290" t="s">
        <v>405</v>
      </c>
      <c r="B228" s="291"/>
      <c r="C228" s="291"/>
      <c r="D228" s="292"/>
      <c r="E228" s="43">
        <f>SUM(E225:E227)</f>
        <v>209816</v>
      </c>
      <c r="F228" s="116"/>
      <c r="G228" s="116"/>
      <c r="H228" s="116"/>
    </row>
    <row r="229" spans="1:8" ht="15">
      <c r="A229" s="93"/>
      <c r="B229" s="93"/>
      <c r="C229" s="93"/>
      <c r="D229" s="110"/>
      <c r="E229" s="111"/>
      <c r="F229" s="37"/>
      <c r="G229" s="37"/>
      <c r="H229" s="37"/>
    </row>
    <row r="230" spans="1:8" ht="15">
      <c r="A230" s="281" t="s">
        <v>258</v>
      </c>
      <c r="B230" s="281"/>
      <c r="C230" s="281"/>
      <c r="D230" s="281"/>
      <c r="E230" s="281"/>
      <c r="F230" s="281"/>
      <c r="G230" s="281"/>
      <c r="H230" s="281"/>
    </row>
    <row r="231" spans="1:8" ht="25.5">
      <c r="A231" s="89" t="s">
        <v>1</v>
      </c>
      <c r="B231" s="89" t="s">
        <v>2</v>
      </c>
      <c r="C231" s="89" t="s">
        <v>230</v>
      </c>
      <c r="D231" s="89" t="s">
        <v>3</v>
      </c>
      <c r="E231" s="12" t="s">
        <v>4</v>
      </c>
      <c r="F231" s="12" t="s">
        <v>5</v>
      </c>
      <c r="G231" s="12" t="s">
        <v>6</v>
      </c>
      <c r="H231" s="12" t="s">
        <v>7</v>
      </c>
    </row>
    <row r="232" spans="1:8" ht="15">
      <c r="A232" s="101">
        <v>1</v>
      </c>
      <c r="B232" s="6" t="s">
        <v>343</v>
      </c>
      <c r="C232" s="90">
        <v>53210100</v>
      </c>
      <c r="D232" s="91" t="s">
        <v>646</v>
      </c>
      <c r="E232" s="99">
        <v>540000</v>
      </c>
      <c r="F232" s="64" t="s">
        <v>519</v>
      </c>
      <c r="G232" s="64" t="s">
        <v>597</v>
      </c>
      <c r="H232" s="64" t="s">
        <v>20</v>
      </c>
    </row>
    <row r="233" spans="1:8" s="7" customFormat="1" ht="15">
      <c r="A233" s="286" t="s">
        <v>404</v>
      </c>
      <c r="B233" s="287"/>
      <c r="C233" s="287"/>
      <c r="D233" s="288"/>
      <c r="E233" s="9">
        <f>SUM(E232:E232)</f>
        <v>540000</v>
      </c>
      <c r="F233" s="51"/>
      <c r="G233" s="51"/>
      <c r="H233" s="51"/>
    </row>
    <row r="234" spans="1:8" ht="15">
      <c r="A234" s="93"/>
      <c r="B234" s="93"/>
      <c r="C234" s="93"/>
      <c r="D234" s="100"/>
      <c r="E234" s="95"/>
      <c r="F234" s="37"/>
      <c r="G234" s="37"/>
      <c r="H234" s="37"/>
    </row>
    <row r="235" spans="1:8" ht="15">
      <c r="A235" s="281" t="s">
        <v>259</v>
      </c>
      <c r="B235" s="281"/>
      <c r="C235" s="281"/>
      <c r="D235" s="281"/>
      <c r="E235" s="281"/>
      <c r="F235" s="281"/>
      <c r="G235" s="281"/>
      <c r="H235" s="281"/>
    </row>
    <row r="236" spans="1:8" ht="25.5">
      <c r="A236" s="89" t="s">
        <v>1</v>
      </c>
      <c r="B236" s="89" t="s">
        <v>2</v>
      </c>
      <c r="C236" s="89" t="s">
        <v>230</v>
      </c>
      <c r="D236" s="89" t="s">
        <v>3</v>
      </c>
      <c r="E236" s="12" t="s">
        <v>4</v>
      </c>
      <c r="F236" s="12" t="s">
        <v>5</v>
      </c>
      <c r="G236" s="12" t="s">
        <v>6</v>
      </c>
      <c r="H236" s="12" t="s">
        <v>7</v>
      </c>
    </row>
    <row r="237" spans="1:8" ht="15">
      <c r="A237" s="101">
        <v>1</v>
      </c>
      <c r="B237" s="6" t="s">
        <v>323</v>
      </c>
      <c r="C237" s="90">
        <v>53210100</v>
      </c>
      <c r="D237" s="91" t="s">
        <v>161</v>
      </c>
      <c r="E237" s="99">
        <v>170000</v>
      </c>
      <c r="F237" s="64" t="s">
        <v>519</v>
      </c>
      <c r="G237" s="64" t="s">
        <v>597</v>
      </c>
      <c r="H237" s="64" t="s">
        <v>20</v>
      </c>
    </row>
    <row r="238" spans="1:8" ht="15">
      <c r="A238" s="101">
        <v>2</v>
      </c>
      <c r="B238" s="6" t="s">
        <v>324</v>
      </c>
      <c r="C238" s="90">
        <v>53210100</v>
      </c>
      <c r="D238" s="91" t="s">
        <v>162</v>
      </c>
      <c r="E238" s="99">
        <v>100000</v>
      </c>
      <c r="F238" s="64" t="s">
        <v>519</v>
      </c>
      <c r="G238" s="64" t="s">
        <v>597</v>
      </c>
      <c r="H238" s="64" t="s">
        <v>20</v>
      </c>
    </row>
    <row r="239" spans="1:8" ht="15">
      <c r="A239" s="101">
        <v>3</v>
      </c>
      <c r="B239" s="6" t="s">
        <v>325</v>
      </c>
      <c r="C239" s="90">
        <v>53210100</v>
      </c>
      <c r="D239" s="91" t="s">
        <v>163</v>
      </c>
      <c r="E239" s="99">
        <v>20000</v>
      </c>
      <c r="F239" s="64" t="s">
        <v>518</v>
      </c>
      <c r="G239" s="64" t="s">
        <v>597</v>
      </c>
      <c r="H239" s="64" t="s">
        <v>20</v>
      </c>
    </row>
    <row r="240" spans="1:8" ht="15">
      <c r="A240" s="101">
        <v>4</v>
      </c>
      <c r="B240" s="6" t="s">
        <v>326</v>
      </c>
      <c r="C240" s="90">
        <v>53210100</v>
      </c>
      <c r="D240" s="91" t="s">
        <v>164</v>
      </c>
      <c r="E240" s="99">
        <v>15000</v>
      </c>
      <c r="F240" s="64" t="s">
        <v>518</v>
      </c>
      <c r="G240" s="64" t="s">
        <v>597</v>
      </c>
      <c r="H240" s="64" t="s">
        <v>20</v>
      </c>
    </row>
    <row r="241" spans="1:8" ht="15">
      <c r="A241" s="101">
        <v>5</v>
      </c>
      <c r="B241" s="6" t="s">
        <v>327</v>
      </c>
      <c r="C241" s="90">
        <v>53210100</v>
      </c>
      <c r="D241" s="91" t="s">
        <v>165</v>
      </c>
      <c r="E241" s="99">
        <v>50000</v>
      </c>
      <c r="F241" s="64" t="s">
        <v>1035</v>
      </c>
      <c r="G241" s="64" t="s">
        <v>597</v>
      </c>
      <c r="H241" s="64" t="s">
        <v>20</v>
      </c>
    </row>
    <row r="242" spans="1:8" ht="15">
      <c r="A242" s="101">
        <v>6</v>
      </c>
      <c r="B242" s="6" t="s">
        <v>328</v>
      </c>
      <c r="C242" s="90">
        <v>53210100</v>
      </c>
      <c r="D242" s="91" t="s">
        <v>647</v>
      </c>
      <c r="E242" s="99">
        <v>70000</v>
      </c>
      <c r="F242" s="64" t="s">
        <v>519</v>
      </c>
      <c r="G242" s="64" t="s">
        <v>597</v>
      </c>
      <c r="H242" s="64" t="s">
        <v>20</v>
      </c>
    </row>
    <row r="243" spans="1:8" ht="15">
      <c r="A243" s="101">
        <v>7</v>
      </c>
      <c r="B243" s="6" t="s">
        <v>329</v>
      </c>
      <c r="C243" s="90">
        <v>53210100</v>
      </c>
      <c r="D243" s="91" t="s">
        <v>648</v>
      </c>
      <c r="E243" s="99">
        <v>50000</v>
      </c>
      <c r="F243" s="64" t="s">
        <v>1035</v>
      </c>
      <c r="G243" s="64" t="s">
        <v>597</v>
      </c>
      <c r="H243" s="64" t="s">
        <v>20</v>
      </c>
    </row>
    <row r="244" spans="1:8" ht="15">
      <c r="A244" s="101">
        <v>8</v>
      </c>
      <c r="B244" s="6" t="s">
        <v>330</v>
      </c>
      <c r="C244" s="90">
        <v>53210100</v>
      </c>
      <c r="D244" s="91" t="s">
        <v>166</v>
      </c>
      <c r="E244" s="99">
        <v>10080</v>
      </c>
      <c r="F244" s="64" t="s">
        <v>518</v>
      </c>
      <c r="G244" s="64" t="s">
        <v>597</v>
      </c>
      <c r="H244" s="64" t="s">
        <v>20</v>
      </c>
    </row>
    <row r="245" spans="1:8" ht="15">
      <c r="A245" s="101">
        <v>9</v>
      </c>
      <c r="B245" s="6" t="s">
        <v>331</v>
      </c>
      <c r="C245" s="90">
        <v>53210100</v>
      </c>
      <c r="D245" s="91" t="s">
        <v>167</v>
      </c>
      <c r="E245" s="99">
        <v>50000</v>
      </c>
      <c r="F245" s="64" t="s">
        <v>1035</v>
      </c>
      <c r="G245" s="64" t="s">
        <v>597</v>
      </c>
      <c r="H245" s="64" t="s">
        <v>20</v>
      </c>
    </row>
    <row r="246" spans="1:8" ht="15">
      <c r="A246" s="101">
        <v>10</v>
      </c>
      <c r="B246" s="6" t="s">
        <v>332</v>
      </c>
      <c r="C246" s="90">
        <v>53210500</v>
      </c>
      <c r="D246" s="91" t="s">
        <v>168</v>
      </c>
      <c r="E246" s="99">
        <v>30000</v>
      </c>
      <c r="F246" s="64" t="s">
        <v>518</v>
      </c>
      <c r="G246" s="64" t="s">
        <v>597</v>
      </c>
      <c r="H246" s="64" t="s">
        <v>20</v>
      </c>
    </row>
    <row r="247" spans="1:8" ht="15">
      <c r="A247" s="101">
        <v>11</v>
      </c>
      <c r="B247" s="6" t="s">
        <v>333</v>
      </c>
      <c r="C247" s="90">
        <v>53210500</v>
      </c>
      <c r="D247" s="91" t="s">
        <v>169</v>
      </c>
      <c r="E247" s="99">
        <v>70000</v>
      </c>
      <c r="F247" s="64" t="s">
        <v>519</v>
      </c>
      <c r="G247" s="64" t="s">
        <v>597</v>
      </c>
      <c r="H247" s="64" t="s">
        <v>20</v>
      </c>
    </row>
    <row r="248" spans="1:8" ht="15">
      <c r="A248" s="101">
        <v>12</v>
      </c>
      <c r="B248" s="6" t="s">
        <v>334</v>
      </c>
      <c r="C248" s="90">
        <v>53210500</v>
      </c>
      <c r="D248" s="91" t="s">
        <v>170</v>
      </c>
      <c r="E248" s="99">
        <v>70000</v>
      </c>
      <c r="F248" s="64" t="s">
        <v>519</v>
      </c>
      <c r="G248" s="64" t="s">
        <v>597</v>
      </c>
      <c r="H248" s="64" t="s">
        <v>20</v>
      </c>
    </row>
    <row r="249" spans="1:8" ht="15">
      <c r="A249" s="101">
        <v>13</v>
      </c>
      <c r="B249" s="6" t="s">
        <v>335</v>
      </c>
      <c r="C249" s="90">
        <v>53210500</v>
      </c>
      <c r="D249" s="91" t="s">
        <v>171</v>
      </c>
      <c r="E249" s="99">
        <v>5000</v>
      </c>
      <c r="F249" s="64" t="s">
        <v>520</v>
      </c>
      <c r="G249" s="64" t="s">
        <v>597</v>
      </c>
      <c r="H249" s="64" t="s">
        <v>20</v>
      </c>
    </row>
    <row r="250" spans="1:8" ht="15">
      <c r="A250" s="101">
        <v>14</v>
      </c>
      <c r="B250" s="6" t="s">
        <v>336</v>
      </c>
      <c r="C250" s="90">
        <v>53210500</v>
      </c>
      <c r="D250" s="91" t="s">
        <v>172</v>
      </c>
      <c r="E250" s="99">
        <v>0</v>
      </c>
      <c r="F250" s="64"/>
      <c r="G250" s="64"/>
      <c r="H250" s="64"/>
    </row>
    <row r="251" spans="1:8" ht="15">
      <c r="A251" s="101">
        <v>15</v>
      </c>
      <c r="B251" s="6" t="s">
        <v>337</v>
      </c>
      <c r="C251" s="90">
        <v>53210100</v>
      </c>
      <c r="D251" s="91" t="s">
        <v>173</v>
      </c>
      <c r="E251" s="99">
        <v>0</v>
      </c>
      <c r="F251" s="64"/>
      <c r="G251" s="64"/>
      <c r="H251" s="64"/>
    </row>
    <row r="252" spans="1:8" ht="15">
      <c r="A252" s="101">
        <v>16</v>
      </c>
      <c r="B252" s="6" t="s">
        <v>338</v>
      </c>
      <c r="C252" s="90">
        <v>53210100</v>
      </c>
      <c r="D252" s="91" t="s">
        <v>505</v>
      </c>
      <c r="E252" s="99">
        <v>0</v>
      </c>
      <c r="F252" s="64"/>
      <c r="G252" s="64"/>
      <c r="H252" s="64"/>
    </row>
    <row r="253" spans="1:8" ht="15">
      <c r="A253" s="101">
        <v>17</v>
      </c>
      <c r="B253" s="6" t="s">
        <v>339</v>
      </c>
      <c r="C253" s="90">
        <v>53210100</v>
      </c>
      <c r="D253" s="91" t="s">
        <v>649</v>
      </c>
      <c r="E253" s="99">
        <v>420000</v>
      </c>
      <c r="F253" s="64" t="s">
        <v>519</v>
      </c>
      <c r="G253" s="64" t="s">
        <v>597</v>
      </c>
      <c r="H253" s="64" t="s">
        <v>20</v>
      </c>
    </row>
    <row r="254" spans="1:8" ht="15">
      <c r="A254" s="101">
        <v>18</v>
      </c>
      <c r="B254" s="6" t="s">
        <v>340</v>
      </c>
      <c r="C254" s="90">
        <v>53210100</v>
      </c>
      <c r="D254" s="91" t="s">
        <v>506</v>
      </c>
      <c r="E254" s="99">
        <v>20000</v>
      </c>
      <c r="F254" s="64" t="s">
        <v>1006</v>
      </c>
      <c r="G254" s="64" t="s">
        <v>597</v>
      </c>
      <c r="H254" s="64" t="s">
        <v>20</v>
      </c>
    </row>
    <row r="255" spans="1:8" ht="15">
      <c r="A255" s="101">
        <v>19</v>
      </c>
      <c r="B255" s="6" t="s">
        <v>341</v>
      </c>
      <c r="C255" s="90">
        <v>53210100</v>
      </c>
      <c r="D255" s="91" t="s">
        <v>507</v>
      </c>
      <c r="E255" s="92">
        <v>0</v>
      </c>
      <c r="F255" s="64"/>
      <c r="G255" s="64"/>
      <c r="H255" s="64"/>
    </row>
    <row r="256" spans="1:8" ht="15">
      <c r="A256" s="101">
        <v>20</v>
      </c>
      <c r="B256" s="6" t="s">
        <v>342</v>
      </c>
      <c r="C256" s="90">
        <v>53210100</v>
      </c>
      <c r="D256" s="91" t="s">
        <v>508</v>
      </c>
      <c r="E256" s="92">
        <v>0</v>
      </c>
      <c r="F256" s="64"/>
      <c r="G256" s="64"/>
      <c r="H256" s="64"/>
    </row>
    <row r="257" spans="1:8" ht="15">
      <c r="A257" s="101">
        <v>21</v>
      </c>
      <c r="B257" s="6" t="s">
        <v>626</v>
      </c>
      <c r="C257" s="90">
        <v>53210100</v>
      </c>
      <c r="D257" s="91" t="s">
        <v>650</v>
      </c>
      <c r="E257" s="92">
        <v>50000</v>
      </c>
      <c r="F257" s="64" t="s">
        <v>1035</v>
      </c>
      <c r="G257" s="64" t="s">
        <v>597</v>
      </c>
      <c r="H257" s="64" t="s">
        <v>20</v>
      </c>
    </row>
    <row r="258" spans="1:8" s="7" customFormat="1" ht="15">
      <c r="A258" s="286" t="s">
        <v>403</v>
      </c>
      <c r="B258" s="287"/>
      <c r="C258" s="287"/>
      <c r="D258" s="288"/>
      <c r="E258" s="9">
        <f>SUM(E237:E257)</f>
        <v>1200080</v>
      </c>
      <c r="F258" s="51"/>
      <c r="G258" s="51"/>
      <c r="H258" s="51"/>
    </row>
    <row r="259" spans="1:8" ht="15">
      <c r="A259" s="93"/>
      <c r="B259" s="93"/>
      <c r="C259" s="93"/>
      <c r="D259" s="100"/>
      <c r="E259" s="95"/>
      <c r="F259" s="37"/>
      <c r="G259" s="37"/>
      <c r="H259" s="37"/>
    </row>
    <row r="260" spans="1:8" ht="15">
      <c r="A260" s="281" t="s">
        <v>260</v>
      </c>
      <c r="B260" s="281"/>
      <c r="C260" s="281"/>
      <c r="D260" s="281"/>
      <c r="E260" s="281"/>
      <c r="F260" s="281"/>
      <c r="G260" s="281"/>
      <c r="H260" s="281"/>
    </row>
    <row r="261" spans="1:8" ht="25.5">
      <c r="A261" s="89" t="s">
        <v>1</v>
      </c>
      <c r="B261" s="89" t="s">
        <v>2</v>
      </c>
      <c r="C261" s="89" t="s">
        <v>230</v>
      </c>
      <c r="D261" s="89" t="s">
        <v>3</v>
      </c>
      <c r="E261" s="12" t="s">
        <v>4</v>
      </c>
      <c r="F261" s="12" t="s">
        <v>5</v>
      </c>
      <c r="G261" s="12" t="s">
        <v>6</v>
      </c>
      <c r="H261" s="12" t="s">
        <v>7</v>
      </c>
    </row>
    <row r="262" spans="1:8" ht="15">
      <c r="A262" s="257">
        <v>1</v>
      </c>
      <c r="B262" s="6" t="s">
        <v>200</v>
      </c>
      <c r="C262" s="90">
        <v>53210500</v>
      </c>
      <c r="D262" s="91" t="s">
        <v>269</v>
      </c>
      <c r="E262" s="42">
        <v>99000</v>
      </c>
      <c r="F262" s="64" t="s">
        <v>1038</v>
      </c>
      <c r="G262" s="64" t="s">
        <v>597</v>
      </c>
      <c r="H262" s="64" t="s">
        <v>20</v>
      </c>
    </row>
    <row r="263" spans="1:8" ht="15">
      <c r="A263" s="257">
        <v>2</v>
      </c>
      <c r="B263" s="6" t="s">
        <v>261</v>
      </c>
      <c r="C263" s="90">
        <v>53210500</v>
      </c>
      <c r="D263" s="91" t="s">
        <v>651</v>
      </c>
      <c r="E263" s="13">
        <v>158000</v>
      </c>
      <c r="F263" s="64" t="s">
        <v>519</v>
      </c>
      <c r="G263" s="64" t="s">
        <v>597</v>
      </c>
      <c r="H263" s="64" t="s">
        <v>20</v>
      </c>
    </row>
    <row r="264" spans="1:8" ht="15">
      <c r="A264" s="257">
        <v>3</v>
      </c>
      <c r="B264" s="6" t="s">
        <v>262</v>
      </c>
      <c r="C264" s="90">
        <v>53210500</v>
      </c>
      <c r="D264" s="91" t="s">
        <v>652</v>
      </c>
      <c r="E264" s="121">
        <v>209753</v>
      </c>
      <c r="F264" s="64" t="s">
        <v>519</v>
      </c>
      <c r="G264" s="64" t="s">
        <v>597</v>
      </c>
      <c r="H264" s="64" t="s">
        <v>20</v>
      </c>
    </row>
    <row r="265" spans="1:8" ht="15">
      <c r="A265" s="257">
        <v>4</v>
      </c>
      <c r="B265" s="6" t="s">
        <v>263</v>
      </c>
      <c r="C265" s="90">
        <v>53210500</v>
      </c>
      <c r="D265" s="91" t="s">
        <v>1032</v>
      </c>
      <c r="E265" s="121">
        <v>850</v>
      </c>
      <c r="F265" s="64" t="s">
        <v>520</v>
      </c>
      <c r="G265" s="64" t="s">
        <v>597</v>
      </c>
      <c r="H265" s="64" t="s">
        <v>20</v>
      </c>
    </row>
    <row r="266" spans="1:8" ht="15">
      <c r="A266" s="257">
        <v>5</v>
      </c>
      <c r="B266" s="6" t="s">
        <v>264</v>
      </c>
      <c r="C266" s="90">
        <v>53210500</v>
      </c>
      <c r="D266" s="91" t="s">
        <v>911</v>
      </c>
      <c r="E266" s="121">
        <v>15000</v>
      </c>
      <c r="F266" s="64" t="s">
        <v>518</v>
      </c>
      <c r="G266" s="64" t="s">
        <v>597</v>
      </c>
      <c r="H266" s="64" t="s">
        <v>20</v>
      </c>
    </row>
    <row r="267" spans="1:8" ht="15">
      <c r="A267" s="257">
        <v>6</v>
      </c>
      <c r="B267" s="6" t="s">
        <v>265</v>
      </c>
      <c r="C267" s="90">
        <v>53210500</v>
      </c>
      <c r="D267" s="30" t="s">
        <v>922</v>
      </c>
      <c r="E267" s="121">
        <v>14300</v>
      </c>
      <c r="F267" s="64" t="s">
        <v>518</v>
      </c>
      <c r="G267" s="64" t="s">
        <v>597</v>
      </c>
      <c r="H267" s="64" t="s">
        <v>20</v>
      </c>
    </row>
    <row r="268" spans="1:8" ht="15">
      <c r="A268" s="257">
        <v>7</v>
      </c>
      <c r="B268" s="6" t="s">
        <v>266</v>
      </c>
      <c r="C268" s="90">
        <v>53210500</v>
      </c>
      <c r="D268" s="30" t="s">
        <v>927</v>
      </c>
      <c r="E268" s="121">
        <v>10000</v>
      </c>
      <c r="F268" s="64" t="s">
        <v>518</v>
      </c>
      <c r="G268" s="64" t="s">
        <v>597</v>
      </c>
      <c r="H268" s="64" t="s">
        <v>20</v>
      </c>
    </row>
    <row r="269" spans="1:8" ht="15">
      <c r="A269" s="257">
        <v>8</v>
      </c>
      <c r="B269" s="6" t="s">
        <v>267</v>
      </c>
      <c r="C269" s="90">
        <v>53210500</v>
      </c>
      <c r="D269" s="30" t="s">
        <v>934</v>
      </c>
      <c r="E269" s="121">
        <v>10000</v>
      </c>
      <c r="F269" s="64" t="s">
        <v>518</v>
      </c>
      <c r="G269" s="64" t="s">
        <v>597</v>
      </c>
      <c r="H269" s="64" t="s">
        <v>20</v>
      </c>
    </row>
    <row r="270" spans="1:8" ht="15">
      <c r="A270" s="257">
        <v>9</v>
      </c>
      <c r="B270" s="6" t="s">
        <v>268</v>
      </c>
      <c r="C270" s="90">
        <v>53210500</v>
      </c>
      <c r="D270" s="91" t="s">
        <v>270</v>
      </c>
      <c r="E270" s="121">
        <v>25000</v>
      </c>
      <c r="F270" s="64" t="s">
        <v>518</v>
      </c>
      <c r="G270" s="64" t="s">
        <v>597</v>
      </c>
      <c r="H270" s="64" t="s">
        <v>20</v>
      </c>
    </row>
    <row r="271" spans="1:8" ht="15">
      <c r="A271" s="257">
        <v>10</v>
      </c>
      <c r="B271" s="6" t="s">
        <v>511</v>
      </c>
      <c r="C271" s="90">
        <v>53210500</v>
      </c>
      <c r="D271" s="91" t="s">
        <v>653</v>
      </c>
      <c r="E271" s="121">
        <v>260000</v>
      </c>
      <c r="F271" s="64" t="s">
        <v>519</v>
      </c>
      <c r="G271" s="64" t="s">
        <v>597</v>
      </c>
      <c r="H271" s="64" t="s">
        <v>20</v>
      </c>
    </row>
    <row r="272" spans="1:8" ht="15">
      <c r="A272" s="257">
        <v>11</v>
      </c>
      <c r="B272" s="6" t="s">
        <v>512</v>
      </c>
      <c r="C272" s="90">
        <v>53210500</v>
      </c>
      <c r="D272" s="91" t="s">
        <v>271</v>
      </c>
      <c r="E272" s="121">
        <v>10000</v>
      </c>
      <c r="F272" s="64" t="s">
        <v>518</v>
      </c>
      <c r="G272" s="64" t="s">
        <v>597</v>
      </c>
      <c r="H272" s="64" t="s">
        <v>20</v>
      </c>
    </row>
    <row r="273" spans="1:8" ht="15">
      <c r="A273" s="257">
        <v>12</v>
      </c>
      <c r="B273" s="212" t="s">
        <v>954</v>
      </c>
      <c r="C273" s="90">
        <v>53210500</v>
      </c>
      <c r="D273" s="91" t="s">
        <v>272</v>
      </c>
      <c r="E273" s="121">
        <v>1000</v>
      </c>
      <c r="F273" s="64" t="s">
        <v>520</v>
      </c>
      <c r="G273" s="64" t="s">
        <v>597</v>
      </c>
      <c r="H273" s="64" t="s">
        <v>20</v>
      </c>
    </row>
    <row r="274" spans="1:8" ht="15">
      <c r="A274" s="257">
        <v>13</v>
      </c>
      <c r="B274" s="6" t="s">
        <v>955</v>
      </c>
      <c r="C274" s="90">
        <v>53210500</v>
      </c>
      <c r="D274" s="91" t="s">
        <v>273</v>
      </c>
      <c r="E274" s="121">
        <v>135000</v>
      </c>
      <c r="F274" s="64" t="s">
        <v>519</v>
      </c>
      <c r="G274" s="64" t="s">
        <v>597</v>
      </c>
      <c r="H274" s="64" t="s">
        <v>20</v>
      </c>
    </row>
    <row r="275" spans="1:8" ht="25.5">
      <c r="A275" s="257">
        <v>14</v>
      </c>
      <c r="B275" s="6" t="s">
        <v>956</v>
      </c>
      <c r="C275" s="90">
        <v>53210500</v>
      </c>
      <c r="D275" s="91" t="s">
        <v>509</v>
      </c>
      <c r="E275" s="121">
        <v>15000</v>
      </c>
      <c r="F275" s="64" t="s">
        <v>518</v>
      </c>
      <c r="G275" s="64" t="s">
        <v>597</v>
      </c>
      <c r="H275" s="64" t="s">
        <v>20</v>
      </c>
    </row>
    <row r="276" spans="1:8" ht="15">
      <c r="A276" s="257">
        <v>15</v>
      </c>
      <c r="B276" s="6" t="s">
        <v>957</v>
      </c>
      <c r="C276" s="90">
        <v>53210500</v>
      </c>
      <c r="D276" s="91" t="s">
        <v>29</v>
      </c>
      <c r="E276" s="121">
        <v>17000</v>
      </c>
      <c r="F276" s="64" t="s">
        <v>518</v>
      </c>
      <c r="G276" s="64" t="s">
        <v>597</v>
      </c>
      <c r="H276" s="64" t="s">
        <v>20</v>
      </c>
    </row>
    <row r="277" spans="1:8" ht="25.5">
      <c r="A277" s="257">
        <v>16</v>
      </c>
      <c r="B277" s="212" t="s">
        <v>958</v>
      </c>
      <c r="C277" s="90">
        <v>53210500</v>
      </c>
      <c r="D277" s="91" t="s">
        <v>510</v>
      </c>
      <c r="E277" s="121">
        <v>6345</v>
      </c>
      <c r="F277" s="64" t="s">
        <v>1006</v>
      </c>
      <c r="G277" s="64" t="s">
        <v>597</v>
      </c>
      <c r="H277" s="64" t="s">
        <v>20</v>
      </c>
    </row>
    <row r="278" spans="1:14" ht="15">
      <c r="A278" s="257">
        <v>17</v>
      </c>
      <c r="B278" s="6" t="s">
        <v>1031</v>
      </c>
      <c r="C278" s="90">
        <v>53210500</v>
      </c>
      <c r="D278" s="103" t="s">
        <v>654</v>
      </c>
      <c r="E278" s="121">
        <v>138000</v>
      </c>
      <c r="F278" s="64" t="s">
        <v>519</v>
      </c>
      <c r="G278" s="64" t="s">
        <v>597</v>
      </c>
      <c r="H278" s="64" t="s">
        <v>20</v>
      </c>
      <c r="J278" s="77"/>
      <c r="K278" s="77"/>
      <c r="L278" s="77"/>
      <c r="M278" s="77"/>
      <c r="N278" s="77"/>
    </row>
    <row r="279" spans="1:14" s="7" customFormat="1" ht="15">
      <c r="A279" s="296" t="s">
        <v>402</v>
      </c>
      <c r="B279" s="297"/>
      <c r="C279" s="297"/>
      <c r="D279" s="298"/>
      <c r="E279" s="44">
        <f>SUM(E262:E278)</f>
        <v>1124248</v>
      </c>
      <c r="F279" s="116"/>
      <c r="G279" s="116"/>
      <c r="H279" s="116"/>
      <c r="J279" s="249"/>
      <c r="K279" s="249"/>
      <c r="L279" s="249"/>
      <c r="M279" s="249"/>
      <c r="N279" s="249"/>
    </row>
    <row r="280" spans="1:14" ht="15">
      <c r="A280" s="122"/>
      <c r="B280" s="122"/>
      <c r="C280" s="122"/>
      <c r="D280" s="104"/>
      <c r="E280" s="111"/>
      <c r="F280" s="41"/>
      <c r="G280" s="41"/>
      <c r="H280" s="41"/>
      <c r="J280" s="77"/>
      <c r="K280" s="77"/>
      <c r="L280" s="77"/>
      <c r="M280" s="77"/>
      <c r="N280" s="77"/>
    </row>
    <row r="281" spans="1:14" ht="15">
      <c r="A281" s="281" t="s">
        <v>274</v>
      </c>
      <c r="B281" s="281"/>
      <c r="C281" s="281"/>
      <c r="D281" s="281"/>
      <c r="E281" s="281"/>
      <c r="F281" s="281"/>
      <c r="G281" s="281"/>
      <c r="H281" s="281"/>
      <c r="J281" s="77"/>
      <c r="K281" s="77"/>
      <c r="L281" s="77"/>
      <c r="M281" s="77"/>
      <c r="N281" s="77"/>
    </row>
    <row r="282" spans="1:8" ht="25.5">
      <c r="A282" s="89" t="s">
        <v>1</v>
      </c>
      <c r="B282" s="89" t="s">
        <v>2</v>
      </c>
      <c r="C282" s="89" t="s">
        <v>230</v>
      </c>
      <c r="D282" s="89" t="s">
        <v>3</v>
      </c>
      <c r="E282" s="12" t="s">
        <v>4</v>
      </c>
      <c r="F282" s="12" t="s">
        <v>5</v>
      </c>
      <c r="G282" s="12" t="s">
        <v>6</v>
      </c>
      <c r="H282" s="12" t="s">
        <v>7</v>
      </c>
    </row>
    <row r="283" spans="1:8" ht="15">
      <c r="A283" s="89">
        <v>1</v>
      </c>
      <c r="B283" s="89" t="s">
        <v>275</v>
      </c>
      <c r="C283" s="97">
        <v>53220000</v>
      </c>
      <c r="D283" s="106" t="s">
        <v>655</v>
      </c>
      <c r="E283" s="99">
        <v>146980</v>
      </c>
      <c r="F283" s="64" t="s">
        <v>519</v>
      </c>
      <c r="G283" s="64" t="s">
        <v>597</v>
      </c>
      <c r="H283" s="64" t="s">
        <v>20</v>
      </c>
    </row>
    <row r="284" spans="1:8" ht="15">
      <c r="A284" s="248">
        <v>2</v>
      </c>
      <c r="B284" s="89" t="s">
        <v>983</v>
      </c>
      <c r="C284" s="97">
        <v>53220000</v>
      </c>
      <c r="D284" s="106" t="s">
        <v>984</v>
      </c>
      <c r="E284" s="92">
        <v>3000</v>
      </c>
      <c r="F284" s="64" t="s">
        <v>520</v>
      </c>
      <c r="G284" s="64" t="s">
        <v>597</v>
      </c>
      <c r="H284" s="64" t="s">
        <v>20</v>
      </c>
    </row>
    <row r="285" spans="1:8" ht="15">
      <c r="A285" s="248">
        <v>3</v>
      </c>
      <c r="B285" s="89" t="s">
        <v>987</v>
      </c>
      <c r="C285" s="97">
        <v>53220001</v>
      </c>
      <c r="D285" s="106" t="s">
        <v>988</v>
      </c>
      <c r="E285" s="92">
        <v>1500</v>
      </c>
      <c r="F285" s="64" t="s">
        <v>520</v>
      </c>
      <c r="G285" s="64" t="s">
        <v>597</v>
      </c>
      <c r="H285" s="64" t="s">
        <v>20</v>
      </c>
    </row>
    <row r="286" spans="1:8" s="7" customFormat="1" ht="15">
      <c r="A286" s="290" t="s">
        <v>401</v>
      </c>
      <c r="B286" s="291"/>
      <c r="C286" s="291"/>
      <c r="D286" s="292"/>
      <c r="E286" s="44">
        <f>E283+E284+E285</f>
        <v>151480</v>
      </c>
      <c r="F286" s="185"/>
      <c r="G286" s="185"/>
      <c r="H286" s="185"/>
    </row>
    <row r="287" spans="1:8" ht="15">
      <c r="A287" s="122"/>
      <c r="B287" s="122"/>
      <c r="C287" s="122"/>
      <c r="D287" s="122"/>
      <c r="E287" s="41"/>
      <c r="F287" s="41"/>
      <c r="G287" s="41"/>
      <c r="H287" s="41"/>
    </row>
    <row r="288" spans="1:8" ht="15">
      <c r="A288" s="299" t="s">
        <v>1044</v>
      </c>
      <c r="B288" s="299"/>
      <c r="C288" s="299"/>
      <c r="D288" s="299"/>
      <c r="E288" s="43">
        <f>E286+E279+E258+E233+E228+E221+E206+E201+E133+E128+E111+E106+E101+E87+E76+E69+E64+E59+E52+E46+E41+E34+E21+E15</f>
        <v>14149233</v>
      </c>
      <c r="F288" s="41"/>
      <c r="G288" s="41"/>
      <c r="H288" s="41"/>
    </row>
    <row r="289" spans="1:8" ht="15">
      <c r="A289" s="122"/>
      <c r="B289" s="122"/>
      <c r="C289" s="122"/>
      <c r="D289" s="122"/>
      <c r="E289" s="41"/>
      <c r="F289" s="41"/>
      <c r="G289" s="41"/>
      <c r="H289" s="41"/>
    </row>
    <row r="290" spans="1:8" ht="15">
      <c r="A290" s="122"/>
      <c r="B290" s="122"/>
      <c r="C290" s="122"/>
      <c r="D290" s="122"/>
      <c r="E290" s="41"/>
      <c r="F290" s="41"/>
      <c r="G290" s="41"/>
      <c r="H290" s="41"/>
    </row>
    <row r="291" spans="1:8" ht="15">
      <c r="A291" s="122"/>
      <c r="B291" s="122"/>
      <c r="C291" s="122"/>
      <c r="D291" s="300" t="s">
        <v>443</v>
      </c>
      <c r="E291" s="300"/>
      <c r="F291" s="41"/>
      <c r="G291" s="41"/>
      <c r="H291" s="41"/>
    </row>
    <row r="292" spans="1:8" ht="15">
      <c r="A292" s="122"/>
      <c r="B292" s="122"/>
      <c r="C292" s="122"/>
      <c r="D292" s="116" t="s">
        <v>425</v>
      </c>
      <c r="E292" s="43">
        <f>E128+E111+E106+E101+E87+E76+E69+E64+E59+E52+E46+E41+E34+E21+E15</f>
        <v>6396257</v>
      </c>
      <c r="F292" s="41"/>
      <c r="G292" s="41"/>
      <c r="H292" s="41"/>
    </row>
    <row r="293" spans="1:8" ht="15">
      <c r="A293" s="122"/>
      <c r="B293" s="122"/>
      <c r="C293" s="122"/>
      <c r="D293" s="116" t="s">
        <v>426</v>
      </c>
      <c r="E293" s="43">
        <f>E133</f>
        <v>108571</v>
      </c>
      <c r="F293" s="41"/>
      <c r="G293" s="41"/>
      <c r="H293" s="41"/>
    </row>
    <row r="294" spans="1:8" ht="15">
      <c r="A294" s="122"/>
      <c r="B294" s="122"/>
      <c r="C294" s="122"/>
      <c r="D294" s="116" t="s">
        <v>396</v>
      </c>
      <c r="E294" s="43">
        <f>E201+E206+E221</f>
        <v>4418781</v>
      </c>
      <c r="F294" s="41"/>
      <c r="G294" s="41"/>
      <c r="H294" s="41"/>
    </row>
    <row r="295" spans="1:8" ht="15">
      <c r="A295" s="172"/>
      <c r="B295" s="172"/>
      <c r="C295" s="172"/>
      <c r="D295" s="116" t="s">
        <v>395</v>
      </c>
      <c r="E295" s="43">
        <f>E228</f>
        <v>209816</v>
      </c>
      <c r="F295" s="41"/>
      <c r="G295" s="41"/>
      <c r="H295" s="41"/>
    </row>
    <row r="296" spans="1:8" ht="15">
      <c r="A296" s="122"/>
      <c r="B296" s="122"/>
      <c r="C296" s="122"/>
      <c r="D296" s="116" t="s">
        <v>397</v>
      </c>
      <c r="E296" s="43">
        <f>E286+E279+E258+E233</f>
        <v>3015808</v>
      </c>
      <c r="F296" s="41"/>
      <c r="G296" s="41"/>
      <c r="H296" s="41"/>
    </row>
    <row r="297" spans="1:8" ht="15">
      <c r="A297" s="122"/>
      <c r="B297" s="122"/>
      <c r="C297" s="122"/>
      <c r="D297" s="116" t="s">
        <v>399</v>
      </c>
      <c r="E297" s="43">
        <f>SUM(E292:E296)</f>
        <v>14149233</v>
      </c>
      <c r="F297" s="41"/>
      <c r="G297" s="41"/>
      <c r="H297" s="41"/>
    </row>
    <row r="298" spans="1:8" ht="15">
      <c r="A298" s="172"/>
      <c r="B298" s="172"/>
      <c r="C298" s="172"/>
      <c r="D298" s="185"/>
      <c r="E298" s="173"/>
      <c r="F298" s="41"/>
      <c r="G298" s="41"/>
      <c r="H298" s="41"/>
    </row>
  </sheetData>
  <sheetProtection/>
  <mergeCells count="55">
    <mergeCell ref="A288:D288"/>
    <mergeCell ref="D291:E291"/>
    <mergeCell ref="A286:D286"/>
    <mergeCell ref="A133:D133"/>
    <mergeCell ref="A209:H209"/>
    <mergeCell ref="A221:D221"/>
    <mergeCell ref="A230:H230"/>
    <mergeCell ref="A233:D233"/>
    <mergeCell ref="A235:H235"/>
    <mergeCell ref="A258:D258"/>
    <mergeCell ref="A279:D279"/>
    <mergeCell ref="A66:H66"/>
    <mergeCell ref="A69:D69"/>
    <mergeCell ref="A71:H71"/>
    <mergeCell ref="A76:D76"/>
    <mergeCell ref="A78:H78"/>
    <mergeCell ref="A87:D87"/>
    <mergeCell ref="A130:H130"/>
    <mergeCell ref="A89:H89"/>
    <mergeCell ref="A101:D101"/>
    <mergeCell ref="A281:H281"/>
    <mergeCell ref="A108:H108"/>
    <mergeCell ref="A111:D111"/>
    <mergeCell ref="A228:D228"/>
    <mergeCell ref="A260:H260"/>
    <mergeCell ref="A203:H203"/>
    <mergeCell ref="A206:D206"/>
    <mergeCell ref="A223:H223"/>
    <mergeCell ref="A135:H135"/>
    <mergeCell ref="A201:D201"/>
    <mergeCell ref="A46:D46"/>
    <mergeCell ref="A48:H48"/>
    <mergeCell ref="A52:D52"/>
    <mergeCell ref="A103:H103"/>
    <mergeCell ref="A106:D106"/>
    <mergeCell ref="A54:H54"/>
    <mergeCell ref="A59:D59"/>
    <mergeCell ref="A61:H61"/>
    <mergeCell ref="A64:D64"/>
    <mergeCell ref="A21:D21"/>
    <mergeCell ref="A23:H23"/>
    <mergeCell ref="A34:D34"/>
    <mergeCell ref="A36:H36"/>
    <mergeCell ref="A41:D41"/>
    <mergeCell ref="A43:H43"/>
    <mergeCell ref="A113:H113"/>
    <mergeCell ref="A128:D128"/>
    <mergeCell ref="A1:D1"/>
    <mergeCell ref="A2:D2"/>
    <mergeCell ref="A3:D3"/>
    <mergeCell ref="A4:D4"/>
    <mergeCell ref="A9:H9"/>
    <mergeCell ref="A15:D15"/>
    <mergeCell ref="A5:H5"/>
    <mergeCell ref="A17:H17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300" verticalDpi="300" orientation="landscape" paperSize="9" scale="70" r:id="rId1"/>
  <rowBreaks count="6" manualBreakCount="6">
    <brk id="47" max="7" man="1"/>
    <brk id="88" max="7" man="1"/>
    <brk id="133" max="7" man="1"/>
    <brk id="180" max="7" man="1"/>
    <brk id="222" max="7" man="1"/>
    <brk id="2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9.421875" style="134" customWidth="1"/>
    <col min="2" max="2" width="9.00390625" style="133" customWidth="1"/>
    <col min="3" max="3" width="9.00390625" style="82" customWidth="1"/>
    <col min="4" max="4" width="54.57421875" style="82" customWidth="1"/>
    <col min="5" max="5" width="14.28125" style="82" customWidth="1"/>
    <col min="6" max="6" width="25.140625" style="133" customWidth="1"/>
    <col min="7" max="7" width="13.8515625" style="133" customWidth="1"/>
    <col min="8" max="8" width="11.57421875" style="133" customWidth="1"/>
  </cols>
  <sheetData>
    <row r="1" spans="1:8" ht="15">
      <c r="A1" s="230" t="s">
        <v>320</v>
      </c>
      <c r="B1" s="126"/>
      <c r="C1" s="125"/>
      <c r="D1" s="125"/>
      <c r="E1" s="125"/>
      <c r="F1" s="126"/>
      <c r="G1" s="126"/>
      <c r="H1" s="136"/>
    </row>
    <row r="2" spans="1:8" ht="15">
      <c r="A2" s="231"/>
      <c r="B2" s="127"/>
      <c r="C2" s="11"/>
      <c r="D2" s="11"/>
      <c r="E2" s="11"/>
      <c r="F2" s="127"/>
      <c r="G2" s="127"/>
      <c r="H2" s="137"/>
    </row>
    <row r="3" spans="1:8" s="7" customFormat="1" ht="15">
      <c r="A3" s="303" t="s">
        <v>447</v>
      </c>
      <c r="B3" s="303"/>
      <c r="C3" s="303"/>
      <c r="D3" s="303"/>
      <c r="E3" s="303"/>
      <c r="F3" s="303"/>
      <c r="G3" s="303"/>
      <c r="H3" s="303"/>
    </row>
    <row r="4" spans="1:8" ht="25.5">
      <c r="A4" s="220" t="s">
        <v>1</v>
      </c>
      <c r="B4" s="220" t="s">
        <v>2</v>
      </c>
      <c r="C4" s="12" t="s">
        <v>230</v>
      </c>
      <c r="D4" s="12" t="s">
        <v>3</v>
      </c>
      <c r="E4" s="149" t="s">
        <v>4</v>
      </c>
      <c r="F4" s="12" t="s">
        <v>5</v>
      </c>
      <c r="G4" s="12" t="s">
        <v>6</v>
      </c>
      <c r="H4" s="12" t="s">
        <v>7</v>
      </c>
    </row>
    <row r="5" spans="1:8" ht="15">
      <c r="A5" s="208">
        <v>1</v>
      </c>
      <c r="B5" s="197" t="s">
        <v>8</v>
      </c>
      <c r="C5" s="255">
        <v>51104000</v>
      </c>
      <c r="D5" s="75" t="s">
        <v>656</v>
      </c>
      <c r="E5" s="61">
        <v>156673.5</v>
      </c>
      <c r="F5" s="255" t="s">
        <v>519</v>
      </c>
      <c r="G5" s="64" t="s">
        <v>597</v>
      </c>
      <c r="H5" s="64" t="s">
        <v>524</v>
      </c>
    </row>
    <row r="6" spans="1:8" ht="15">
      <c r="A6" s="208">
        <v>2</v>
      </c>
      <c r="B6" s="197" t="s">
        <v>10</v>
      </c>
      <c r="C6" s="255">
        <v>51104000</v>
      </c>
      <c r="D6" s="75" t="s">
        <v>657</v>
      </c>
      <c r="E6" s="61">
        <v>0</v>
      </c>
      <c r="F6" s="255"/>
      <c r="G6" s="252"/>
      <c r="H6" s="252"/>
    </row>
    <row r="7" spans="1:8" ht="15">
      <c r="A7" s="303" t="s">
        <v>470</v>
      </c>
      <c r="B7" s="303"/>
      <c r="C7" s="303"/>
      <c r="D7" s="303"/>
      <c r="E7" s="9">
        <f>E5+E6</f>
        <v>156673.5</v>
      </c>
      <c r="F7" s="71"/>
      <c r="G7" s="71"/>
      <c r="H7" s="71"/>
    </row>
    <row r="8" spans="1:8" ht="15">
      <c r="A8" s="276"/>
      <c r="B8" s="276"/>
      <c r="C8" s="276"/>
      <c r="D8" s="276"/>
      <c r="E8" s="276"/>
      <c r="F8" s="276"/>
      <c r="G8" s="276"/>
      <c r="H8" s="276"/>
    </row>
    <row r="9" spans="1:8" s="7" customFormat="1" ht="15">
      <c r="A9" s="303" t="s">
        <v>448</v>
      </c>
      <c r="B9" s="303"/>
      <c r="C9" s="303"/>
      <c r="D9" s="303"/>
      <c r="E9" s="303"/>
      <c r="F9" s="303"/>
      <c r="G9" s="303"/>
      <c r="H9" s="303"/>
    </row>
    <row r="10" spans="1:8" ht="25.5">
      <c r="A10" s="220" t="s">
        <v>1</v>
      </c>
      <c r="B10" s="220" t="s">
        <v>2</v>
      </c>
      <c r="C10" s="12" t="s">
        <v>230</v>
      </c>
      <c r="D10" s="12" t="s">
        <v>3</v>
      </c>
      <c r="E10" s="149" t="s">
        <v>4</v>
      </c>
      <c r="F10" s="12" t="s">
        <v>5</v>
      </c>
      <c r="G10" s="12" t="s">
        <v>6</v>
      </c>
      <c r="H10" s="12" t="s">
        <v>7</v>
      </c>
    </row>
    <row r="11" spans="1:8" ht="15" customHeight="1">
      <c r="A11" s="219">
        <v>1</v>
      </c>
      <c r="B11" s="6" t="s">
        <v>13</v>
      </c>
      <c r="C11" s="67" t="s">
        <v>285</v>
      </c>
      <c r="D11" s="204" t="s">
        <v>658</v>
      </c>
      <c r="E11" s="61">
        <v>37700</v>
      </c>
      <c r="F11" s="25" t="s">
        <v>518</v>
      </c>
      <c r="G11" s="64" t="s">
        <v>597</v>
      </c>
      <c r="H11" s="64" t="s">
        <v>20</v>
      </c>
    </row>
    <row r="12" spans="1:8" ht="15" customHeight="1">
      <c r="A12" s="219">
        <v>2</v>
      </c>
      <c r="B12" s="6" t="s">
        <v>14</v>
      </c>
      <c r="C12" s="67" t="s">
        <v>285</v>
      </c>
      <c r="D12" s="91" t="s">
        <v>659</v>
      </c>
      <c r="E12" s="61">
        <v>63549.6</v>
      </c>
      <c r="F12" s="25" t="s">
        <v>519</v>
      </c>
      <c r="G12" s="64" t="s">
        <v>597</v>
      </c>
      <c r="H12" s="64" t="s">
        <v>20</v>
      </c>
    </row>
    <row r="13" spans="1:8" ht="15" customHeight="1">
      <c r="A13" s="219">
        <v>3</v>
      </c>
      <c r="B13" s="6" t="s">
        <v>210</v>
      </c>
      <c r="C13" s="204" t="s">
        <v>285</v>
      </c>
      <c r="D13" s="91" t="s">
        <v>660</v>
      </c>
      <c r="E13" s="61">
        <v>31912</v>
      </c>
      <c r="F13" s="25" t="s">
        <v>518</v>
      </c>
      <c r="G13" s="64" t="s">
        <v>597</v>
      </c>
      <c r="H13" s="64" t="s">
        <v>20</v>
      </c>
    </row>
    <row r="14" spans="1:8" ht="15" customHeight="1">
      <c r="A14" s="219">
        <v>4</v>
      </c>
      <c r="B14" s="6" t="s">
        <v>855</v>
      </c>
      <c r="C14" s="204" t="s">
        <v>285</v>
      </c>
      <c r="D14" s="91" t="s">
        <v>661</v>
      </c>
      <c r="E14" s="61">
        <v>97948.35</v>
      </c>
      <c r="F14" s="25" t="s">
        <v>519</v>
      </c>
      <c r="G14" s="64" t="s">
        <v>597</v>
      </c>
      <c r="H14" s="64" t="s">
        <v>20</v>
      </c>
    </row>
    <row r="15" spans="1:8" ht="15" customHeight="1">
      <c r="A15" s="219">
        <v>5</v>
      </c>
      <c r="B15" s="6" t="s">
        <v>856</v>
      </c>
      <c r="C15" s="204" t="s">
        <v>285</v>
      </c>
      <c r="D15" s="91" t="s">
        <v>662</v>
      </c>
      <c r="E15" s="61">
        <v>15908</v>
      </c>
      <c r="F15" s="25" t="s">
        <v>518</v>
      </c>
      <c r="G15" s="64" t="s">
        <v>597</v>
      </c>
      <c r="H15" s="64" t="s">
        <v>20</v>
      </c>
    </row>
    <row r="16" spans="1:8" ht="15" customHeight="1">
      <c r="A16" s="219">
        <v>6</v>
      </c>
      <c r="B16" s="6" t="s">
        <v>857</v>
      </c>
      <c r="C16" s="204" t="s">
        <v>285</v>
      </c>
      <c r="D16" s="91" t="s">
        <v>664</v>
      </c>
      <c r="E16" s="61">
        <v>30663.5</v>
      </c>
      <c r="F16" s="25" t="s">
        <v>518</v>
      </c>
      <c r="G16" s="64" t="s">
        <v>597</v>
      </c>
      <c r="H16" s="64" t="s">
        <v>20</v>
      </c>
    </row>
    <row r="17" spans="1:8" ht="15" customHeight="1">
      <c r="A17" s="219">
        <v>7</v>
      </c>
      <c r="B17" s="6" t="s">
        <v>858</v>
      </c>
      <c r="C17" s="204" t="s">
        <v>285</v>
      </c>
      <c r="D17" s="91" t="s">
        <v>663</v>
      </c>
      <c r="E17" s="61">
        <v>42454</v>
      </c>
      <c r="F17" s="25" t="s">
        <v>518</v>
      </c>
      <c r="G17" s="64" t="s">
        <v>597</v>
      </c>
      <c r="H17" s="64" t="s">
        <v>20</v>
      </c>
    </row>
    <row r="18" spans="1:8" ht="15">
      <c r="A18" s="303" t="s">
        <v>469</v>
      </c>
      <c r="B18" s="303"/>
      <c r="C18" s="303"/>
      <c r="D18" s="303"/>
      <c r="E18" s="9">
        <f>SUM(E11:E17)</f>
        <v>320135.45</v>
      </c>
      <c r="F18" s="71"/>
      <c r="G18" s="71"/>
      <c r="H18" s="71"/>
    </row>
    <row r="19" spans="1:8" ht="15">
      <c r="A19" s="310"/>
      <c r="B19" s="311"/>
      <c r="C19" s="311"/>
      <c r="D19" s="311"/>
      <c r="E19" s="311"/>
      <c r="F19" s="311"/>
      <c r="G19" s="311"/>
      <c r="H19" s="312"/>
    </row>
    <row r="20" spans="1:8" s="7" customFormat="1" ht="15">
      <c r="A20" s="303" t="s">
        <v>449</v>
      </c>
      <c r="B20" s="303"/>
      <c r="C20" s="303"/>
      <c r="D20" s="303"/>
      <c r="E20" s="303"/>
      <c r="F20" s="303"/>
      <c r="G20" s="303"/>
      <c r="H20" s="303"/>
    </row>
    <row r="21" spans="1:8" ht="25.5">
      <c r="A21" s="220" t="s">
        <v>1</v>
      </c>
      <c r="B21" s="220" t="s">
        <v>2</v>
      </c>
      <c r="C21" s="12" t="s">
        <v>230</v>
      </c>
      <c r="D21" s="12" t="s">
        <v>3</v>
      </c>
      <c r="E21" s="149" t="s">
        <v>4</v>
      </c>
      <c r="F21" s="12" t="s">
        <v>5</v>
      </c>
      <c r="G21" s="12" t="s">
        <v>6</v>
      </c>
      <c r="H21" s="12" t="s">
        <v>7</v>
      </c>
    </row>
    <row r="22" spans="1:8" ht="15">
      <c r="A22" s="219">
        <v>1</v>
      </c>
      <c r="B22" s="197" t="s">
        <v>78</v>
      </c>
      <c r="C22" s="67" t="s">
        <v>285</v>
      </c>
      <c r="D22" s="201" t="s">
        <v>179</v>
      </c>
      <c r="E22" s="61">
        <v>13615</v>
      </c>
      <c r="F22" s="25" t="s">
        <v>518</v>
      </c>
      <c r="G22" s="64" t="s">
        <v>597</v>
      </c>
      <c r="H22" s="64" t="s">
        <v>20</v>
      </c>
    </row>
    <row r="23" spans="1:8" ht="14.25" customHeight="1">
      <c r="A23" s="279" t="s">
        <v>468</v>
      </c>
      <c r="B23" s="279"/>
      <c r="C23" s="279"/>
      <c r="D23" s="279"/>
      <c r="E23" s="9">
        <f>SUM(E22:E22)</f>
        <v>13615</v>
      </c>
      <c r="F23" s="71"/>
      <c r="G23" s="71"/>
      <c r="H23" s="71"/>
    </row>
    <row r="24" spans="1:8" ht="15" hidden="1">
      <c r="A24" s="310"/>
      <c r="B24" s="311"/>
      <c r="C24" s="311"/>
      <c r="D24" s="311"/>
      <c r="E24" s="311"/>
      <c r="F24" s="311"/>
      <c r="G24" s="311"/>
      <c r="H24" s="312"/>
    </row>
    <row r="25" spans="1:8" ht="15">
      <c r="A25" s="310"/>
      <c r="B25" s="311"/>
      <c r="C25" s="311"/>
      <c r="D25" s="311"/>
      <c r="E25" s="311"/>
      <c r="F25" s="311"/>
      <c r="G25" s="311"/>
      <c r="H25" s="312"/>
    </row>
    <row r="26" spans="1:8" s="7" customFormat="1" ht="15">
      <c r="A26" s="303" t="s">
        <v>450</v>
      </c>
      <c r="B26" s="303"/>
      <c r="C26" s="303"/>
      <c r="D26" s="303"/>
      <c r="E26" s="303"/>
      <c r="F26" s="303"/>
      <c r="G26" s="303"/>
      <c r="H26" s="303"/>
    </row>
    <row r="27" spans="1:8" ht="25.5">
      <c r="A27" s="220" t="s">
        <v>1</v>
      </c>
      <c r="B27" s="220" t="s">
        <v>2</v>
      </c>
      <c r="C27" s="12" t="s">
        <v>230</v>
      </c>
      <c r="D27" s="12" t="s">
        <v>3</v>
      </c>
      <c r="E27" s="149" t="s">
        <v>4</v>
      </c>
      <c r="F27" s="12" t="s">
        <v>5</v>
      </c>
      <c r="G27" s="12" t="s">
        <v>6</v>
      </c>
      <c r="H27" s="12" t="s">
        <v>7</v>
      </c>
    </row>
    <row r="28" spans="1:8" ht="15" customHeight="1">
      <c r="A28" s="208">
        <v>1</v>
      </c>
      <c r="B28" s="197" t="s">
        <v>176</v>
      </c>
      <c r="C28" s="255">
        <v>51108200</v>
      </c>
      <c r="D28" s="209" t="s">
        <v>531</v>
      </c>
      <c r="E28" s="61">
        <v>52495.88</v>
      </c>
      <c r="F28" s="255" t="s">
        <v>519</v>
      </c>
      <c r="G28" s="260" t="s">
        <v>597</v>
      </c>
      <c r="H28" s="260" t="s">
        <v>20</v>
      </c>
    </row>
    <row r="29" spans="1:8" ht="15">
      <c r="A29" s="208">
        <v>2</v>
      </c>
      <c r="B29" s="197" t="s">
        <v>177</v>
      </c>
      <c r="C29" s="252">
        <v>51108200</v>
      </c>
      <c r="D29" s="62" t="s">
        <v>286</v>
      </c>
      <c r="E29" s="61">
        <v>33640</v>
      </c>
      <c r="F29" s="255" t="s">
        <v>518</v>
      </c>
      <c r="G29" s="260" t="s">
        <v>597</v>
      </c>
      <c r="H29" s="260" t="s">
        <v>20</v>
      </c>
    </row>
    <row r="30" spans="1:8" ht="15" customHeight="1">
      <c r="A30" s="208">
        <v>3</v>
      </c>
      <c r="B30" s="197" t="s">
        <v>178</v>
      </c>
      <c r="C30" s="255">
        <v>51108200</v>
      </c>
      <c r="D30" s="209" t="s">
        <v>287</v>
      </c>
      <c r="E30" s="61">
        <v>7950</v>
      </c>
      <c r="F30" s="255" t="s">
        <v>518</v>
      </c>
      <c r="G30" s="260" t="s">
        <v>597</v>
      </c>
      <c r="H30" s="260" t="s">
        <v>20</v>
      </c>
    </row>
    <row r="31" spans="1:8" ht="15" customHeight="1">
      <c r="A31" s="208">
        <v>4</v>
      </c>
      <c r="B31" s="197" t="s">
        <v>890</v>
      </c>
      <c r="C31" s="255">
        <v>51108200</v>
      </c>
      <c r="D31" s="209" t="s">
        <v>962</v>
      </c>
      <c r="E31" s="61">
        <v>85000</v>
      </c>
      <c r="F31" s="255" t="s">
        <v>519</v>
      </c>
      <c r="G31" s="260" t="s">
        <v>597</v>
      </c>
      <c r="H31" s="260" t="s">
        <v>20</v>
      </c>
    </row>
    <row r="32" spans="1:8" ht="15" customHeight="1">
      <c r="A32" s="208">
        <v>5</v>
      </c>
      <c r="B32" s="197" t="s">
        <v>891</v>
      </c>
      <c r="C32" s="255">
        <v>51108200</v>
      </c>
      <c r="D32" s="209" t="s">
        <v>963</v>
      </c>
      <c r="E32" s="61">
        <v>70000</v>
      </c>
      <c r="F32" s="255" t="s">
        <v>519</v>
      </c>
      <c r="G32" s="260" t="s">
        <v>597</v>
      </c>
      <c r="H32" s="260" t="s">
        <v>20</v>
      </c>
    </row>
    <row r="33" spans="1:8" ht="15" customHeight="1">
      <c r="A33" s="208">
        <v>6</v>
      </c>
      <c r="B33" s="197" t="s">
        <v>892</v>
      </c>
      <c r="C33" s="255">
        <v>51108200</v>
      </c>
      <c r="D33" s="209" t="s">
        <v>964</v>
      </c>
      <c r="E33" s="61">
        <v>65000</v>
      </c>
      <c r="F33" s="255" t="s">
        <v>519</v>
      </c>
      <c r="G33" s="260" t="s">
        <v>597</v>
      </c>
      <c r="H33" s="260" t="s">
        <v>20</v>
      </c>
    </row>
    <row r="34" spans="1:8" ht="15" customHeight="1">
      <c r="A34" s="208">
        <v>7</v>
      </c>
      <c r="B34" s="197" t="s">
        <v>893</v>
      </c>
      <c r="C34" s="255">
        <v>51108200</v>
      </c>
      <c r="D34" s="209" t="s">
        <v>965</v>
      </c>
      <c r="E34" s="61">
        <v>50000</v>
      </c>
      <c r="F34" s="255" t="s">
        <v>1035</v>
      </c>
      <c r="G34" s="260" t="s">
        <v>597</v>
      </c>
      <c r="H34" s="260" t="s">
        <v>20</v>
      </c>
    </row>
    <row r="35" spans="1:8" ht="15" customHeight="1">
      <c r="A35" s="208">
        <v>8</v>
      </c>
      <c r="B35" s="197" t="s">
        <v>1045</v>
      </c>
      <c r="C35" s="268">
        <v>51108200</v>
      </c>
      <c r="D35" s="209" t="s">
        <v>1046</v>
      </c>
      <c r="E35" s="61">
        <v>12000</v>
      </c>
      <c r="F35" s="268" t="s">
        <v>518</v>
      </c>
      <c r="G35" s="260" t="s">
        <v>597</v>
      </c>
      <c r="H35" s="260" t="s">
        <v>20</v>
      </c>
    </row>
    <row r="36" spans="1:8" ht="15" customHeight="1">
      <c r="A36" s="208">
        <v>9</v>
      </c>
      <c r="B36" s="197" t="s">
        <v>1047</v>
      </c>
      <c r="C36" s="268">
        <v>51108200</v>
      </c>
      <c r="D36" s="209" t="s">
        <v>1048</v>
      </c>
      <c r="E36" s="61">
        <v>48000</v>
      </c>
      <c r="F36" s="268" t="s">
        <v>518</v>
      </c>
      <c r="G36" s="260" t="s">
        <v>597</v>
      </c>
      <c r="H36" s="260" t="s">
        <v>20</v>
      </c>
    </row>
    <row r="37" spans="1:8" ht="15" customHeight="1">
      <c r="A37" s="208">
        <v>10</v>
      </c>
      <c r="B37" s="197" t="s">
        <v>1049</v>
      </c>
      <c r="C37" s="268">
        <v>51108200</v>
      </c>
      <c r="D37" s="209" t="s">
        <v>1050</v>
      </c>
      <c r="E37" s="61">
        <v>40000</v>
      </c>
      <c r="F37" s="268" t="s">
        <v>518</v>
      </c>
      <c r="G37" s="260" t="s">
        <v>597</v>
      </c>
      <c r="H37" s="260" t="s">
        <v>20</v>
      </c>
    </row>
    <row r="38" spans="1:8" ht="15">
      <c r="A38" s="303" t="s">
        <v>467</v>
      </c>
      <c r="B38" s="303"/>
      <c r="C38" s="303"/>
      <c r="D38" s="303"/>
      <c r="E38" s="9">
        <f>SUM(E28:E37)</f>
        <v>464085.88</v>
      </c>
      <c r="F38" s="71"/>
      <c r="G38" s="71"/>
      <c r="H38" s="71"/>
    </row>
    <row r="39" spans="1:8" ht="15">
      <c r="A39" s="276"/>
      <c r="B39" s="276"/>
      <c r="C39" s="276"/>
      <c r="D39" s="276"/>
      <c r="E39" s="276"/>
      <c r="F39" s="276"/>
      <c r="G39" s="276"/>
      <c r="H39" s="276"/>
    </row>
    <row r="40" spans="1:8" s="7" customFormat="1" ht="15">
      <c r="A40" s="218" t="s">
        <v>451</v>
      </c>
      <c r="B40" s="130"/>
      <c r="C40" s="129"/>
      <c r="D40" s="129"/>
      <c r="E40" s="129"/>
      <c r="F40" s="130"/>
      <c r="G40" s="130"/>
      <c r="H40" s="130"/>
    </row>
    <row r="41" spans="1:8" ht="25.5">
      <c r="A41" s="220" t="s">
        <v>1</v>
      </c>
      <c r="B41" s="220" t="s">
        <v>2</v>
      </c>
      <c r="C41" s="12" t="s">
        <v>230</v>
      </c>
      <c r="D41" s="12" t="s">
        <v>3</v>
      </c>
      <c r="E41" s="149" t="s">
        <v>4</v>
      </c>
      <c r="F41" s="12" t="s">
        <v>5</v>
      </c>
      <c r="G41" s="12" t="s">
        <v>6</v>
      </c>
      <c r="H41" s="12" t="s">
        <v>7</v>
      </c>
    </row>
    <row r="42" spans="1:8" ht="15">
      <c r="A42" s="208">
        <v>1</v>
      </c>
      <c r="B42" s="228" t="s">
        <v>23</v>
      </c>
      <c r="C42" s="12">
        <v>51108200</v>
      </c>
      <c r="D42" s="70" t="s">
        <v>667</v>
      </c>
      <c r="E42" s="61">
        <v>14921</v>
      </c>
      <c r="F42" s="25" t="s">
        <v>518</v>
      </c>
      <c r="G42" s="260" t="s">
        <v>597</v>
      </c>
      <c r="H42" s="260" t="s">
        <v>20</v>
      </c>
    </row>
    <row r="43" spans="1:8" ht="15">
      <c r="A43" s="208">
        <v>1</v>
      </c>
      <c r="B43" s="228" t="s">
        <v>24</v>
      </c>
      <c r="C43" s="200">
        <v>51108200</v>
      </c>
      <c r="D43" s="206" t="s">
        <v>665</v>
      </c>
      <c r="E43" s="61">
        <v>18000</v>
      </c>
      <c r="F43" s="25" t="s">
        <v>518</v>
      </c>
      <c r="G43" s="260" t="s">
        <v>597</v>
      </c>
      <c r="H43" s="260" t="s">
        <v>20</v>
      </c>
    </row>
    <row r="44" spans="1:8" ht="15">
      <c r="A44" s="208">
        <v>1</v>
      </c>
      <c r="B44" s="228" t="s">
        <v>598</v>
      </c>
      <c r="C44" s="200">
        <v>51108200</v>
      </c>
      <c r="D44" s="206" t="s">
        <v>666</v>
      </c>
      <c r="E44" s="61">
        <v>6000</v>
      </c>
      <c r="F44" s="25" t="s">
        <v>1006</v>
      </c>
      <c r="G44" s="260" t="s">
        <v>597</v>
      </c>
      <c r="H44" s="260" t="s">
        <v>20</v>
      </c>
    </row>
    <row r="45" spans="1:8" ht="15">
      <c r="A45" s="279" t="s">
        <v>466</v>
      </c>
      <c r="B45" s="279"/>
      <c r="C45" s="279"/>
      <c r="D45" s="279"/>
      <c r="E45" s="9">
        <f>SUM(E42:E44)</f>
        <v>38921</v>
      </c>
      <c r="F45" s="71"/>
      <c r="G45" s="71"/>
      <c r="H45" s="71"/>
    </row>
    <row r="46" spans="1:8" ht="15">
      <c r="A46" s="272"/>
      <c r="B46" s="272"/>
      <c r="C46" s="272"/>
      <c r="D46" s="272"/>
      <c r="E46" s="272"/>
      <c r="F46" s="272"/>
      <c r="G46" s="272"/>
      <c r="H46" s="272"/>
    </row>
    <row r="47" spans="1:8" s="7" customFormat="1" ht="15">
      <c r="A47" s="218" t="s">
        <v>455</v>
      </c>
      <c r="B47" s="130"/>
      <c r="C47" s="129"/>
      <c r="D47" s="129"/>
      <c r="E47" s="129"/>
      <c r="F47" s="130"/>
      <c r="G47" s="130"/>
      <c r="H47" s="130"/>
    </row>
    <row r="48" spans="1:8" ht="33" customHeight="1">
      <c r="A48" s="220" t="s">
        <v>1</v>
      </c>
      <c r="B48" s="220" t="s">
        <v>2</v>
      </c>
      <c r="C48" s="12" t="s">
        <v>230</v>
      </c>
      <c r="D48" s="12" t="s">
        <v>3</v>
      </c>
      <c r="E48" s="149" t="s">
        <v>4</v>
      </c>
      <c r="F48" s="12" t="s">
        <v>5</v>
      </c>
      <c r="G48" s="12" t="s">
        <v>6</v>
      </c>
      <c r="H48" s="12" t="s">
        <v>7</v>
      </c>
    </row>
    <row r="49" spans="1:8" ht="15">
      <c r="A49" s="219">
        <v>1</v>
      </c>
      <c r="B49" s="202" t="s">
        <v>290</v>
      </c>
      <c r="C49" s="71">
        <v>51108200</v>
      </c>
      <c r="D49" s="67" t="s">
        <v>288</v>
      </c>
      <c r="E49" s="61">
        <v>17996</v>
      </c>
      <c r="F49" s="25" t="s">
        <v>518</v>
      </c>
      <c r="G49" s="260" t="s">
        <v>597</v>
      </c>
      <c r="H49" s="260" t="s">
        <v>20</v>
      </c>
    </row>
    <row r="50" spans="1:8" ht="15">
      <c r="A50" s="219">
        <v>2</v>
      </c>
      <c r="B50" s="202" t="s">
        <v>291</v>
      </c>
      <c r="C50" s="71">
        <v>51108200</v>
      </c>
      <c r="D50" s="204" t="s">
        <v>289</v>
      </c>
      <c r="E50" s="61">
        <v>17386.8</v>
      </c>
      <c r="F50" s="199" t="s">
        <v>518</v>
      </c>
      <c r="G50" s="260" t="s">
        <v>597</v>
      </c>
      <c r="H50" s="260" t="s">
        <v>20</v>
      </c>
    </row>
    <row r="51" spans="1:8" ht="15">
      <c r="A51" s="219">
        <v>3</v>
      </c>
      <c r="B51" s="202" t="s">
        <v>292</v>
      </c>
      <c r="C51" s="196">
        <v>51108200</v>
      </c>
      <c r="D51" s="201" t="s">
        <v>192</v>
      </c>
      <c r="E51" s="61">
        <v>72171.95</v>
      </c>
      <c r="F51" s="199" t="s">
        <v>519</v>
      </c>
      <c r="G51" s="260" t="s">
        <v>597</v>
      </c>
      <c r="H51" s="260" t="s">
        <v>20</v>
      </c>
    </row>
    <row r="52" spans="1:8" ht="15">
      <c r="A52" s="219">
        <v>4</v>
      </c>
      <c r="B52" s="202" t="s">
        <v>293</v>
      </c>
      <c r="C52" s="71">
        <v>51108200</v>
      </c>
      <c r="D52" s="198" t="s">
        <v>472</v>
      </c>
      <c r="E52" s="61">
        <v>12922</v>
      </c>
      <c r="F52" s="199" t="s">
        <v>518</v>
      </c>
      <c r="G52" s="260" t="s">
        <v>597</v>
      </c>
      <c r="H52" s="260" t="s">
        <v>20</v>
      </c>
    </row>
    <row r="53" spans="1:8" ht="15">
      <c r="A53" s="279" t="s">
        <v>465</v>
      </c>
      <c r="B53" s="279"/>
      <c r="C53" s="279"/>
      <c r="D53" s="279"/>
      <c r="E53" s="9">
        <f>SUM(E49:E52)</f>
        <v>120476.75</v>
      </c>
      <c r="F53" s="109"/>
      <c r="G53" s="71"/>
      <c r="H53" s="71"/>
    </row>
    <row r="54" spans="1:8" ht="15">
      <c r="A54" s="272"/>
      <c r="B54" s="272"/>
      <c r="C54" s="272"/>
      <c r="D54" s="272"/>
      <c r="E54" s="272"/>
      <c r="F54" s="272"/>
      <c r="G54" s="272"/>
      <c r="H54" s="272"/>
    </row>
    <row r="55" spans="1:8" s="7" customFormat="1" ht="15">
      <c r="A55" s="303" t="s">
        <v>452</v>
      </c>
      <c r="B55" s="303"/>
      <c r="C55" s="303"/>
      <c r="D55" s="303"/>
      <c r="E55" s="303"/>
      <c r="F55" s="303"/>
      <c r="G55" s="303"/>
      <c r="H55" s="303"/>
    </row>
    <row r="56" spans="1:8" ht="25.5">
      <c r="A56" s="220" t="s">
        <v>1</v>
      </c>
      <c r="B56" s="220" t="s">
        <v>2</v>
      </c>
      <c r="C56" s="12" t="s">
        <v>230</v>
      </c>
      <c r="D56" s="12" t="s">
        <v>3</v>
      </c>
      <c r="E56" s="149" t="s">
        <v>4</v>
      </c>
      <c r="F56" s="12" t="s">
        <v>5</v>
      </c>
      <c r="G56" s="12" t="s">
        <v>6</v>
      </c>
      <c r="H56" s="12" t="s">
        <v>7</v>
      </c>
    </row>
    <row r="57" spans="1:8" ht="15">
      <c r="A57" s="220"/>
      <c r="B57" s="202" t="s">
        <v>32</v>
      </c>
      <c r="C57" s="202" t="s">
        <v>285</v>
      </c>
      <c r="D57" s="210" t="s">
        <v>668</v>
      </c>
      <c r="E57" s="42">
        <v>44374.07</v>
      </c>
      <c r="F57" s="200" t="s">
        <v>518</v>
      </c>
      <c r="G57" s="260" t="s">
        <v>597</v>
      </c>
      <c r="H57" s="260" t="s">
        <v>20</v>
      </c>
    </row>
    <row r="58" spans="1:8" ht="15">
      <c r="A58" s="219">
        <v>1</v>
      </c>
      <c r="B58" s="202" t="s">
        <v>33</v>
      </c>
      <c r="C58" s="69" t="s">
        <v>285</v>
      </c>
      <c r="D58" s="67" t="s">
        <v>669</v>
      </c>
      <c r="E58" s="61">
        <v>13468.1</v>
      </c>
      <c r="F58" s="25" t="s">
        <v>518</v>
      </c>
      <c r="G58" s="260" t="s">
        <v>597</v>
      </c>
      <c r="H58" s="260" t="s">
        <v>20</v>
      </c>
    </row>
    <row r="59" spans="1:8" ht="15">
      <c r="A59" s="219">
        <v>2</v>
      </c>
      <c r="B59" s="197" t="s">
        <v>34</v>
      </c>
      <c r="C59" s="69" t="s">
        <v>285</v>
      </c>
      <c r="D59" s="204" t="s">
        <v>175</v>
      </c>
      <c r="E59" s="61">
        <v>56829.3</v>
      </c>
      <c r="F59" s="25" t="s">
        <v>519</v>
      </c>
      <c r="G59" s="260" t="s">
        <v>597</v>
      </c>
      <c r="H59" s="260" t="s">
        <v>20</v>
      </c>
    </row>
    <row r="60" spans="1:8" ht="15">
      <c r="A60" s="219">
        <v>3</v>
      </c>
      <c r="B60" s="202" t="s">
        <v>894</v>
      </c>
      <c r="C60" s="69" t="s">
        <v>285</v>
      </c>
      <c r="D60" s="203" t="s">
        <v>473</v>
      </c>
      <c r="E60" s="61">
        <v>24930.4</v>
      </c>
      <c r="F60" s="25" t="s">
        <v>518</v>
      </c>
      <c r="G60" s="260" t="s">
        <v>597</v>
      </c>
      <c r="H60" s="260" t="s">
        <v>20</v>
      </c>
    </row>
    <row r="61" spans="1:8" ht="15">
      <c r="A61" s="219">
        <v>4</v>
      </c>
      <c r="B61" s="197" t="s">
        <v>895</v>
      </c>
      <c r="C61" s="69" t="s">
        <v>285</v>
      </c>
      <c r="D61" s="203" t="s">
        <v>474</v>
      </c>
      <c r="E61" s="61">
        <v>41188.85</v>
      </c>
      <c r="F61" s="25" t="s">
        <v>518</v>
      </c>
      <c r="G61" s="260" t="s">
        <v>597</v>
      </c>
      <c r="H61" s="260" t="s">
        <v>20</v>
      </c>
    </row>
    <row r="62" spans="1:8" ht="14.25" customHeight="1">
      <c r="A62" s="314">
        <v>5</v>
      </c>
      <c r="B62" s="197" t="s">
        <v>896</v>
      </c>
      <c r="C62" s="69" t="s">
        <v>285</v>
      </c>
      <c r="D62" s="315" t="s">
        <v>475</v>
      </c>
      <c r="E62" s="61">
        <v>55530.2</v>
      </c>
      <c r="F62" s="313" t="s">
        <v>519</v>
      </c>
      <c r="G62" s="260" t="s">
        <v>597</v>
      </c>
      <c r="H62" s="260" t="s">
        <v>20</v>
      </c>
    </row>
    <row r="63" spans="1:8" ht="15" customHeight="1" hidden="1">
      <c r="A63" s="314"/>
      <c r="B63" s="197" t="s">
        <v>294</v>
      </c>
      <c r="C63" s="69"/>
      <c r="D63" s="315"/>
      <c r="E63" s="61"/>
      <c r="F63" s="313"/>
      <c r="G63" s="260" t="s">
        <v>597</v>
      </c>
      <c r="H63" s="260" t="s">
        <v>20</v>
      </c>
    </row>
    <row r="64" spans="1:8" ht="17.25" customHeight="1">
      <c r="A64" s="243">
        <v>6</v>
      </c>
      <c r="B64" s="199" t="s">
        <v>670</v>
      </c>
      <c r="C64" s="202" t="s">
        <v>285</v>
      </c>
      <c r="D64" s="187" t="s">
        <v>476</v>
      </c>
      <c r="E64" s="61">
        <v>52072</v>
      </c>
      <c r="F64" s="192" t="s">
        <v>1038</v>
      </c>
      <c r="G64" s="260" t="s">
        <v>597</v>
      </c>
      <c r="H64" s="260" t="s">
        <v>20</v>
      </c>
    </row>
    <row r="65" spans="1:8" ht="15.75" customHeight="1">
      <c r="A65" s="244">
        <v>7</v>
      </c>
      <c r="B65" s="197" t="s">
        <v>969</v>
      </c>
      <c r="C65" s="202" t="s">
        <v>285</v>
      </c>
      <c r="D65" s="246" t="s">
        <v>970</v>
      </c>
      <c r="E65" s="61">
        <v>85</v>
      </c>
      <c r="F65" s="245" t="s">
        <v>520</v>
      </c>
      <c r="G65" s="260" t="s">
        <v>597</v>
      </c>
      <c r="H65" s="260" t="s">
        <v>20</v>
      </c>
    </row>
    <row r="66" spans="1:8" ht="15.75" customHeight="1">
      <c r="A66" s="244">
        <v>8</v>
      </c>
      <c r="B66" s="197" t="s">
        <v>981</v>
      </c>
      <c r="C66" s="202" t="s">
        <v>285</v>
      </c>
      <c r="D66" s="246" t="s">
        <v>982</v>
      </c>
      <c r="E66" s="61">
        <v>4300</v>
      </c>
      <c r="F66" s="245" t="s">
        <v>520</v>
      </c>
      <c r="G66" s="260" t="s">
        <v>597</v>
      </c>
      <c r="H66" s="260" t="s">
        <v>20</v>
      </c>
    </row>
    <row r="67" spans="1:8" ht="15.75" customHeight="1">
      <c r="A67" s="244">
        <v>9</v>
      </c>
      <c r="B67" s="197" t="s">
        <v>991</v>
      </c>
      <c r="C67" s="202" t="s">
        <v>285</v>
      </c>
      <c r="D67" s="246" t="s">
        <v>992</v>
      </c>
      <c r="E67" s="61">
        <v>2000</v>
      </c>
      <c r="F67" s="245" t="s">
        <v>520</v>
      </c>
      <c r="G67" s="260" t="s">
        <v>597</v>
      </c>
      <c r="H67" s="260" t="s">
        <v>20</v>
      </c>
    </row>
    <row r="68" spans="1:8" ht="15">
      <c r="A68" s="279" t="s">
        <v>464</v>
      </c>
      <c r="B68" s="279"/>
      <c r="C68" s="279"/>
      <c r="D68" s="279"/>
      <c r="E68" s="9">
        <f>SUM(E57:E67)</f>
        <v>294777.92</v>
      </c>
      <c r="F68" s="25"/>
      <c r="G68" s="71"/>
      <c r="H68" s="71"/>
    </row>
    <row r="69" spans="1:8" ht="15">
      <c r="A69" s="272"/>
      <c r="B69" s="272"/>
      <c r="C69" s="272"/>
      <c r="D69" s="272"/>
      <c r="E69" s="272"/>
      <c r="F69" s="272"/>
      <c r="G69" s="272"/>
      <c r="H69" s="272"/>
    </row>
    <row r="70" spans="1:8" s="7" customFormat="1" ht="15">
      <c r="A70" s="303" t="s">
        <v>453</v>
      </c>
      <c r="B70" s="303"/>
      <c r="C70" s="303"/>
      <c r="D70" s="303"/>
      <c r="E70" s="303"/>
      <c r="F70" s="303"/>
      <c r="G70" s="303"/>
      <c r="H70" s="303"/>
    </row>
    <row r="71" spans="1:8" ht="25.5">
      <c r="A71" s="220" t="s">
        <v>1</v>
      </c>
      <c r="B71" s="220" t="s">
        <v>2</v>
      </c>
      <c r="C71" s="12" t="s">
        <v>230</v>
      </c>
      <c r="D71" s="12" t="s">
        <v>3</v>
      </c>
      <c r="E71" s="149" t="s">
        <v>4</v>
      </c>
      <c r="F71" s="12" t="s">
        <v>5</v>
      </c>
      <c r="G71" s="12" t="s">
        <v>6</v>
      </c>
      <c r="H71" s="12" t="s">
        <v>7</v>
      </c>
    </row>
    <row r="72" spans="1:8" ht="12.75" customHeight="1">
      <c r="A72" s="221">
        <v>1</v>
      </c>
      <c r="B72" s="60" t="s">
        <v>296</v>
      </c>
      <c r="C72" s="12">
        <v>51108200</v>
      </c>
      <c r="D72" s="198" t="s">
        <v>189</v>
      </c>
      <c r="E72" s="61">
        <v>20108</v>
      </c>
      <c r="F72" s="25" t="s">
        <v>518</v>
      </c>
      <c r="G72" s="260" t="s">
        <v>597</v>
      </c>
      <c r="H72" s="260" t="s">
        <v>20</v>
      </c>
    </row>
    <row r="73" spans="1:8" ht="12.75" customHeight="1">
      <c r="A73" s="219">
        <v>2</v>
      </c>
      <c r="B73" s="60" t="s">
        <v>297</v>
      </c>
      <c r="C73" s="69" t="s">
        <v>285</v>
      </c>
      <c r="D73" s="70" t="s">
        <v>477</v>
      </c>
      <c r="E73" s="61">
        <v>3668.2</v>
      </c>
      <c r="F73" s="25" t="s">
        <v>520</v>
      </c>
      <c r="G73" s="260" t="s">
        <v>597</v>
      </c>
      <c r="H73" s="260" t="s">
        <v>20</v>
      </c>
    </row>
    <row r="74" spans="1:8" ht="12.75" customHeight="1">
      <c r="A74" s="219">
        <v>3</v>
      </c>
      <c r="B74" s="6" t="s">
        <v>298</v>
      </c>
      <c r="C74" s="69" t="s">
        <v>285</v>
      </c>
      <c r="D74" s="62" t="s">
        <v>478</v>
      </c>
      <c r="E74" s="61">
        <v>13231.8</v>
      </c>
      <c r="F74" s="25" t="s">
        <v>518</v>
      </c>
      <c r="G74" s="260" t="s">
        <v>597</v>
      </c>
      <c r="H74" s="260" t="s">
        <v>20</v>
      </c>
    </row>
    <row r="75" spans="1:8" ht="12.75" customHeight="1">
      <c r="A75" s="221">
        <v>4</v>
      </c>
      <c r="B75" s="60" t="s">
        <v>299</v>
      </c>
      <c r="C75" s="220">
        <v>51108200</v>
      </c>
      <c r="D75" s="70" t="s">
        <v>671</v>
      </c>
      <c r="E75" s="61">
        <v>800</v>
      </c>
      <c r="F75" s="25" t="s">
        <v>520</v>
      </c>
      <c r="G75" s="260" t="s">
        <v>597</v>
      </c>
      <c r="H75" s="260" t="s">
        <v>20</v>
      </c>
    </row>
    <row r="76" spans="1:8" ht="12.75" customHeight="1">
      <c r="A76" s="219">
        <v>5</v>
      </c>
      <c r="B76" s="60" t="s">
        <v>300</v>
      </c>
      <c r="C76" s="202" t="s">
        <v>285</v>
      </c>
      <c r="D76" s="206" t="s">
        <v>672</v>
      </c>
      <c r="E76" s="61">
        <v>2750</v>
      </c>
      <c r="F76" s="25" t="s">
        <v>520</v>
      </c>
      <c r="G76" s="260" t="s">
        <v>597</v>
      </c>
      <c r="H76" s="260" t="s">
        <v>20</v>
      </c>
    </row>
    <row r="77" spans="1:8" ht="12.75" customHeight="1">
      <c r="A77" s="219">
        <v>6</v>
      </c>
      <c r="B77" s="60" t="s">
        <v>859</v>
      </c>
      <c r="C77" s="202" t="s">
        <v>285</v>
      </c>
      <c r="D77" s="206" t="s">
        <v>295</v>
      </c>
      <c r="E77" s="61">
        <v>2000</v>
      </c>
      <c r="F77" s="25" t="s">
        <v>520</v>
      </c>
      <c r="G77" s="260" t="s">
        <v>597</v>
      </c>
      <c r="H77" s="260" t="s">
        <v>20</v>
      </c>
    </row>
    <row r="78" spans="1:8" ht="15">
      <c r="A78" s="279" t="s">
        <v>463</v>
      </c>
      <c r="B78" s="279"/>
      <c r="C78" s="279"/>
      <c r="D78" s="279"/>
      <c r="E78" s="9">
        <f>SUM(E72:E77)</f>
        <v>42558</v>
      </c>
      <c r="F78" s="90"/>
      <c r="G78" s="71"/>
      <c r="H78" s="71"/>
    </row>
    <row r="79" spans="1:8" ht="15">
      <c r="A79" s="272"/>
      <c r="B79" s="272"/>
      <c r="C79" s="272"/>
      <c r="D79" s="272"/>
      <c r="E79" s="272"/>
      <c r="F79" s="272"/>
      <c r="G79" s="272"/>
      <c r="H79" s="272"/>
    </row>
    <row r="80" spans="1:8" s="7" customFormat="1" ht="15">
      <c r="A80" s="303" t="s">
        <v>454</v>
      </c>
      <c r="B80" s="303"/>
      <c r="C80" s="303"/>
      <c r="D80" s="303"/>
      <c r="E80" s="303"/>
      <c r="F80" s="303"/>
      <c r="G80" s="303"/>
      <c r="H80" s="303"/>
    </row>
    <row r="81" spans="1:8" ht="25.5">
      <c r="A81" s="220" t="s">
        <v>1</v>
      </c>
      <c r="B81" s="220" t="s">
        <v>2</v>
      </c>
      <c r="C81" s="12" t="s">
        <v>230</v>
      </c>
      <c r="D81" s="12" t="s">
        <v>3</v>
      </c>
      <c r="E81" s="149" t="s">
        <v>4</v>
      </c>
      <c r="F81" s="12" t="s">
        <v>5</v>
      </c>
      <c r="G81" s="12" t="s">
        <v>6</v>
      </c>
      <c r="H81" s="12" t="s">
        <v>7</v>
      </c>
    </row>
    <row r="82" spans="1:8" ht="15">
      <c r="A82" s="208">
        <v>1</v>
      </c>
      <c r="B82" s="197" t="s">
        <v>180</v>
      </c>
      <c r="C82" s="71">
        <v>51382000</v>
      </c>
      <c r="D82" s="66" t="s">
        <v>530</v>
      </c>
      <c r="E82" s="61">
        <v>64820</v>
      </c>
      <c r="F82" s="25" t="s">
        <v>519</v>
      </c>
      <c r="G82" s="260" t="s">
        <v>597</v>
      </c>
      <c r="H82" s="260" t="s">
        <v>20</v>
      </c>
    </row>
    <row r="83" spans="1:8" ht="15">
      <c r="A83" s="208">
        <v>2</v>
      </c>
      <c r="B83" s="197" t="s">
        <v>181</v>
      </c>
      <c r="C83" s="71">
        <v>51382000</v>
      </c>
      <c r="D83" s="63" t="s">
        <v>301</v>
      </c>
      <c r="E83" s="61">
        <v>4264</v>
      </c>
      <c r="F83" s="25" t="s">
        <v>520</v>
      </c>
      <c r="G83" s="260" t="s">
        <v>597</v>
      </c>
      <c r="H83" s="260" t="s">
        <v>20</v>
      </c>
    </row>
    <row r="84" spans="1:8" ht="15">
      <c r="A84" s="208">
        <v>3</v>
      </c>
      <c r="B84" s="197" t="s">
        <v>182</v>
      </c>
      <c r="C84" s="71">
        <v>51382000</v>
      </c>
      <c r="D84" s="63" t="s">
        <v>193</v>
      </c>
      <c r="E84" s="61">
        <v>69315.7</v>
      </c>
      <c r="F84" s="25" t="s">
        <v>519</v>
      </c>
      <c r="G84" s="260" t="s">
        <v>597</v>
      </c>
      <c r="H84" s="260" t="s">
        <v>20</v>
      </c>
    </row>
    <row r="85" spans="1:8" ht="15">
      <c r="A85" s="208">
        <v>4</v>
      </c>
      <c r="B85" s="197" t="s">
        <v>183</v>
      </c>
      <c r="C85" s="243">
        <v>51382000</v>
      </c>
      <c r="D85" s="201" t="s">
        <v>994</v>
      </c>
      <c r="E85" s="61">
        <v>930</v>
      </c>
      <c r="F85" s="25" t="s">
        <v>520</v>
      </c>
      <c r="G85" s="260" t="s">
        <v>597</v>
      </c>
      <c r="H85" s="260" t="s">
        <v>20</v>
      </c>
    </row>
    <row r="86" spans="1:8" ht="15">
      <c r="A86" s="208">
        <v>5</v>
      </c>
      <c r="B86" s="197" t="s">
        <v>184</v>
      </c>
      <c r="C86" s="71">
        <v>51382000</v>
      </c>
      <c r="D86" s="174" t="s">
        <v>606</v>
      </c>
      <c r="E86" s="61">
        <v>17413.3</v>
      </c>
      <c r="F86" s="25" t="s">
        <v>518</v>
      </c>
      <c r="G86" s="260" t="s">
        <v>597</v>
      </c>
      <c r="H86" s="260" t="s">
        <v>20</v>
      </c>
    </row>
    <row r="87" spans="1:8" ht="15">
      <c r="A87" s="208">
        <v>6</v>
      </c>
      <c r="B87" s="197" t="s">
        <v>993</v>
      </c>
      <c r="C87" s="71">
        <v>51382000</v>
      </c>
      <c r="D87" s="66" t="s">
        <v>673</v>
      </c>
      <c r="E87" s="61">
        <v>6000</v>
      </c>
      <c r="F87" s="25" t="s">
        <v>1006</v>
      </c>
      <c r="G87" s="260" t="s">
        <v>597</v>
      </c>
      <c r="H87" s="260" t="s">
        <v>20</v>
      </c>
    </row>
    <row r="88" spans="1:8" ht="15">
      <c r="A88" s="279" t="s">
        <v>462</v>
      </c>
      <c r="B88" s="279"/>
      <c r="C88" s="279"/>
      <c r="D88" s="279"/>
      <c r="E88" s="9">
        <f>SUM(E82:E87)</f>
        <v>162743</v>
      </c>
      <c r="F88" s="71"/>
      <c r="G88" s="71"/>
      <c r="H88" s="71"/>
    </row>
    <row r="89" spans="1:8" ht="15">
      <c r="A89" s="272"/>
      <c r="B89" s="272"/>
      <c r="C89" s="272"/>
      <c r="D89" s="272"/>
      <c r="E89" s="272"/>
      <c r="F89" s="272"/>
      <c r="G89" s="272"/>
      <c r="H89" s="272"/>
    </row>
    <row r="90" spans="1:8" s="7" customFormat="1" ht="15">
      <c r="A90" s="303" t="s">
        <v>456</v>
      </c>
      <c r="B90" s="303"/>
      <c r="C90" s="303"/>
      <c r="D90" s="303"/>
      <c r="E90" s="303"/>
      <c r="F90" s="303"/>
      <c r="G90" s="303"/>
      <c r="H90" s="303"/>
    </row>
    <row r="91" spans="1:8" ht="25.5">
      <c r="A91" s="220" t="s">
        <v>1</v>
      </c>
      <c r="B91" s="220" t="s">
        <v>2</v>
      </c>
      <c r="C91" s="12" t="s">
        <v>230</v>
      </c>
      <c r="D91" s="12" t="s">
        <v>3</v>
      </c>
      <c r="E91" s="149" t="s">
        <v>4</v>
      </c>
      <c r="F91" s="12" t="s">
        <v>5</v>
      </c>
      <c r="G91" s="12" t="s">
        <v>6</v>
      </c>
      <c r="H91" s="12" t="s">
        <v>7</v>
      </c>
    </row>
    <row r="92" spans="1:8" ht="15">
      <c r="A92" s="208">
        <v>1</v>
      </c>
      <c r="B92" s="197" t="s">
        <v>185</v>
      </c>
      <c r="C92" s="12">
        <v>51382000</v>
      </c>
      <c r="D92" s="62" t="s">
        <v>674</v>
      </c>
      <c r="E92" s="61">
        <v>43476</v>
      </c>
      <c r="F92" s="25" t="s">
        <v>518</v>
      </c>
      <c r="G92" s="260" t="s">
        <v>597</v>
      </c>
      <c r="H92" s="260" t="s">
        <v>20</v>
      </c>
    </row>
    <row r="93" spans="1:8" ht="15">
      <c r="A93" s="208">
        <v>2</v>
      </c>
      <c r="B93" s="197" t="s">
        <v>860</v>
      </c>
      <c r="C93" s="200">
        <v>51382000</v>
      </c>
      <c r="D93" s="62" t="s">
        <v>675</v>
      </c>
      <c r="E93" s="61">
        <v>16000</v>
      </c>
      <c r="F93" s="25" t="s">
        <v>518</v>
      </c>
      <c r="G93" s="260" t="s">
        <v>597</v>
      </c>
      <c r="H93" s="260" t="s">
        <v>20</v>
      </c>
    </row>
    <row r="94" spans="1:8" ht="15">
      <c r="A94" s="279" t="s">
        <v>461</v>
      </c>
      <c r="B94" s="279"/>
      <c r="C94" s="279"/>
      <c r="D94" s="279"/>
      <c r="E94" s="9">
        <f>SUM(E92:E93)</f>
        <v>59476</v>
      </c>
      <c r="F94" s="71"/>
      <c r="G94" s="71"/>
      <c r="H94" s="71"/>
    </row>
    <row r="95" spans="1:8" ht="15">
      <c r="A95" s="310"/>
      <c r="B95" s="311"/>
      <c r="C95" s="311"/>
      <c r="D95" s="311"/>
      <c r="E95" s="311"/>
      <c r="F95" s="311"/>
      <c r="G95" s="311"/>
      <c r="H95" s="312"/>
    </row>
    <row r="96" spans="1:8" s="7" customFormat="1" ht="15">
      <c r="A96" s="303" t="s">
        <v>457</v>
      </c>
      <c r="B96" s="303"/>
      <c r="C96" s="303"/>
      <c r="D96" s="303"/>
      <c r="E96" s="303"/>
      <c r="F96" s="303"/>
      <c r="G96" s="303"/>
      <c r="H96" s="303"/>
    </row>
    <row r="97" spans="1:8" ht="25.5">
      <c r="A97" s="220" t="s">
        <v>1</v>
      </c>
      <c r="B97" s="220" t="s">
        <v>2</v>
      </c>
      <c r="C97" s="12" t="s">
        <v>230</v>
      </c>
      <c r="D97" s="12" t="s">
        <v>3</v>
      </c>
      <c r="E97" s="149" t="s">
        <v>4</v>
      </c>
      <c r="F97" s="12" t="s">
        <v>5</v>
      </c>
      <c r="G97" s="12" t="s">
        <v>6</v>
      </c>
      <c r="H97" s="12" t="s">
        <v>7</v>
      </c>
    </row>
    <row r="98" spans="1:8" ht="15" customHeight="1">
      <c r="A98" s="255">
        <v>1</v>
      </c>
      <c r="B98" s="197" t="s">
        <v>186</v>
      </c>
      <c r="C98" s="252">
        <v>53210200</v>
      </c>
      <c r="D98" s="217" t="s">
        <v>194</v>
      </c>
      <c r="E98" s="61">
        <v>165300</v>
      </c>
      <c r="F98" s="255" t="s">
        <v>519</v>
      </c>
      <c r="G98" s="260" t="s">
        <v>597</v>
      </c>
      <c r="H98" s="260" t="s">
        <v>20</v>
      </c>
    </row>
    <row r="99" spans="1:8" ht="25.5" customHeight="1">
      <c r="A99" s="304">
        <v>2</v>
      </c>
      <c r="B99" s="301" t="s">
        <v>305</v>
      </c>
      <c r="C99" s="197" t="s">
        <v>302</v>
      </c>
      <c r="D99" s="304" t="s">
        <v>479</v>
      </c>
      <c r="E99" s="61">
        <v>63915</v>
      </c>
      <c r="F99" s="304" t="s">
        <v>519</v>
      </c>
      <c r="G99" s="260" t="s">
        <v>597</v>
      </c>
      <c r="H99" s="260" t="s">
        <v>20</v>
      </c>
    </row>
    <row r="100" spans="1:8" ht="25.5" customHeight="1">
      <c r="A100" s="305"/>
      <c r="B100" s="302"/>
      <c r="C100" s="197" t="s">
        <v>480</v>
      </c>
      <c r="D100" s="305"/>
      <c r="E100" s="61">
        <v>13000</v>
      </c>
      <c r="F100" s="305"/>
      <c r="G100" s="260" t="s">
        <v>597</v>
      </c>
      <c r="H100" s="260" t="s">
        <v>20</v>
      </c>
    </row>
    <row r="101" spans="1:8" ht="15">
      <c r="A101" s="255">
        <v>3</v>
      </c>
      <c r="B101" s="202" t="s">
        <v>306</v>
      </c>
      <c r="C101" s="197" t="s">
        <v>302</v>
      </c>
      <c r="D101" s="253" t="s">
        <v>303</v>
      </c>
      <c r="E101" s="61">
        <v>168400</v>
      </c>
      <c r="F101" s="255" t="s">
        <v>519</v>
      </c>
      <c r="G101" s="260" t="s">
        <v>597</v>
      </c>
      <c r="H101" s="260" t="s">
        <v>20</v>
      </c>
    </row>
    <row r="102" spans="1:8" ht="15">
      <c r="A102" s="304">
        <v>4</v>
      </c>
      <c r="B102" s="301" t="s">
        <v>307</v>
      </c>
      <c r="C102" s="197" t="s">
        <v>302</v>
      </c>
      <c r="D102" s="304" t="s">
        <v>197</v>
      </c>
      <c r="E102" s="61">
        <v>107061</v>
      </c>
      <c r="F102" s="304" t="s">
        <v>519</v>
      </c>
      <c r="G102" s="260" t="s">
        <v>597</v>
      </c>
      <c r="H102" s="260" t="s">
        <v>20</v>
      </c>
    </row>
    <row r="103" spans="1:8" ht="15">
      <c r="A103" s="305"/>
      <c r="B103" s="302"/>
      <c r="C103" s="197" t="s">
        <v>480</v>
      </c>
      <c r="D103" s="305"/>
      <c r="E103" s="61">
        <v>18000</v>
      </c>
      <c r="F103" s="305"/>
      <c r="G103" s="260" t="s">
        <v>597</v>
      </c>
      <c r="H103" s="260" t="s">
        <v>20</v>
      </c>
    </row>
    <row r="104" spans="1:8" ht="15">
      <c r="A104" s="304">
        <v>4</v>
      </c>
      <c r="B104" s="301" t="s">
        <v>307</v>
      </c>
      <c r="C104" s="197" t="s">
        <v>302</v>
      </c>
      <c r="D104" s="304" t="s">
        <v>676</v>
      </c>
      <c r="E104" s="61">
        <v>55000</v>
      </c>
      <c r="F104" s="304" t="s">
        <v>519</v>
      </c>
      <c r="G104" s="260" t="s">
        <v>597</v>
      </c>
      <c r="H104" s="260" t="s">
        <v>20</v>
      </c>
    </row>
    <row r="105" spans="1:8" ht="15">
      <c r="A105" s="305"/>
      <c r="B105" s="302"/>
      <c r="C105" s="197" t="s">
        <v>480</v>
      </c>
      <c r="D105" s="305"/>
      <c r="E105" s="61">
        <v>10204</v>
      </c>
      <c r="F105" s="305"/>
      <c r="G105" s="260" t="s">
        <v>597</v>
      </c>
      <c r="H105" s="260" t="s">
        <v>20</v>
      </c>
    </row>
    <row r="106" spans="1:8" ht="15" customHeight="1">
      <c r="A106" s="304">
        <v>6</v>
      </c>
      <c r="B106" s="301" t="s">
        <v>308</v>
      </c>
      <c r="C106" s="197" t="s">
        <v>302</v>
      </c>
      <c r="D106" s="308" t="s">
        <v>677</v>
      </c>
      <c r="E106" s="61">
        <v>4000</v>
      </c>
      <c r="F106" s="304" t="s">
        <v>519</v>
      </c>
      <c r="G106" s="260" t="s">
        <v>597</v>
      </c>
      <c r="H106" s="260" t="s">
        <v>20</v>
      </c>
    </row>
    <row r="107" spans="1:8" ht="15">
      <c r="A107" s="305"/>
      <c r="B107" s="302"/>
      <c r="C107" s="197" t="s">
        <v>678</v>
      </c>
      <c r="D107" s="309"/>
      <c r="E107" s="61">
        <v>61200</v>
      </c>
      <c r="F107" s="305"/>
      <c r="G107" s="260" t="s">
        <v>597</v>
      </c>
      <c r="H107" s="260" t="s">
        <v>20</v>
      </c>
    </row>
    <row r="108" spans="1:8" ht="15">
      <c r="A108" s="220">
        <v>7</v>
      </c>
      <c r="B108" s="60" t="s">
        <v>309</v>
      </c>
      <c r="C108" s="72" t="s">
        <v>302</v>
      </c>
      <c r="D108" s="91" t="s">
        <v>304</v>
      </c>
      <c r="E108" s="61">
        <v>170000</v>
      </c>
      <c r="F108" s="25" t="s">
        <v>519</v>
      </c>
      <c r="G108" s="260" t="s">
        <v>597</v>
      </c>
      <c r="H108" s="260" t="s">
        <v>20</v>
      </c>
    </row>
    <row r="109" spans="1:8" ht="15">
      <c r="A109" s="220">
        <v>8</v>
      </c>
      <c r="B109" s="6" t="s">
        <v>310</v>
      </c>
      <c r="C109" s="72" t="s">
        <v>302</v>
      </c>
      <c r="D109" s="91" t="s">
        <v>198</v>
      </c>
      <c r="E109" s="61">
        <v>78000</v>
      </c>
      <c r="F109" s="25" t="s">
        <v>519</v>
      </c>
      <c r="G109" s="260" t="s">
        <v>597</v>
      </c>
      <c r="H109" s="260" t="s">
        <v>20</v>
      </c>
    </row>
    <row r="110" spans="1:8" ht="15">
      <c r="A110" s="220">
        <v>9</v>
      </c>
      <c r="B110" s="6" t="s">
        <v>861</v>
      </c>
      <c r="C110" s="197" t="s">
        <v>302</v>
      </c>
      <c r="D110" s="91" t="s">
        <v>679</v>
      </c>
      <c r="E110" s="61">
        <v>12000</v>
      </c>
      <c r="F110" s="25" t="s">
        <v>518</v>
      </c>
      <c r="G110" s="260" t="s">
        <v>597</v>
      </c>
      <c r="H110" s="260" t="s">
        <v>20</v>
      </c>
    </row>
    <row r="111" spans="1:8" s="7" customFormat="1" ht="15">
      <c r="A111" s="279" t="s">
        <v>460</v>
      </c>
      <c r="B111" s="279"/>
      <c r="C111" s="279"/>
      <c r="D111" s="279"/>
      <c r="E111" s="9">
        <f>SUM(E98:E110)</f>
        <v>926080</v>
      </c>
      <c r="F111" s="130"/>
      <c r="G111" s="130"/>
      <c r="H111" s="130"/>
    </row>
    <row r="112" spans="1:8" ht="15">
      <c r="A112" s="310"/>
      <c r="B112" s="311"/>
      <c r="C112" s="311"/>
      <c r="D112" s="311"/>
      <c r="E112" s="311"/>
      <c r="F112" s="311"/>
      <c r="G112" s="311"/>
      <c r="H112" s="312"/>
    </row>
    <row r="113" spans="1:8" s="7" customFormat="1" ht="15">
      <c r="A113" s="303" t="s">
        <v>458</v>
      </c>
      <c r="B113" s="303"/>
      <c r="C113" s="303"/>
      <c r="D113" s="303"/>
      <c r="E113" s="303"/>
      <c r="F113" s="303"/>
      <c r="G113" s="303"/>
      <c r="H113" s="303"/>
    </row>
    <row r="114" spans="1:8" ht="25.5">
      <c r="A114" s="220" t="s">
        <v>1</v>
      </c>
      <c r="B114" s="220" t="s">
        <v>2</v>
      </c>
      <c r="C114" s="12" t="s">
        <v>230</v>
      </c>
      <c r="D114" s="12" t="s">
        <v>3</v>
      </c>
      <c r="E114" s="149" t="s">
        <v>4</v>
      </c>
      <c r="F114" s="12" t="s">
        <v>5</v>
      </c>
      <c r="G114" s="12" t="s">
        <v>6</v>
      </c>
      <c r="H114" s="12" t="s">
        <v>7</v>
      </c>
    </row>
    <row r="115" spans="1:8" ht="12.75" customHeight="1">
      <c r="A115" s="313">
        <v>1</v>
      </c>
      <c r="B115" s="307" t="s">
        <v>187</v>
      </c>
      <c r="C115" s="69" t="s">
        <v>482</v>
      </c>
      <c r="D115" s="306" t="s">
        <v>680</v>
      </c>
      <c r="E115" s="61">
        <v>6722</v>
      </c>
      <c r="F115" s="317" t="s">
        <v>518</v>
      </c>
      <c r="G115" s="260" t="s">
        <v>597</v>
      </c>
      <c r="H115" s="260" t="s">
        <v>20</v>
      </c>
    </row>
    <row r="116" spans="1:8" ht="12.75" customHeight="1">
      <c r="A116" s="313"/>
      <c r="B116" s="307"/>
      <c r="C116" s="69" t="s">
        <v>285</v>
      </c>
      <c r="D116" s="306"/>
      <c r="E116" s="61">
        <v>15908</v>
      </c>
      <c r="F116" s="318"/>
      <c r="G116" s="260" t="s">
        <v>597</v>
      </c>
      <c r="H116" s="260" t="s">
        <v>20</v>
      </c>
    </row>
    <row r="117" spans="1:8" ht="12.75" customHeight="1">
      <c r="A117" s="220">
        <v>2</v>
      </c>
      <c r="B117" s="60" t="s">
        <v>43</v>
      </c>
      <c r="C117" s="211" t="s">
        <v>482</v>
      </c>
      <c r="D117" s="210" t="s">
        <v>681</v>
      </c>
      <c r="E117" s="195">
        <v>8000</v>
      </c>
      <c r="F117" s="25" t="s">
        <v>518</v>
      </c>
      <c r="G117" s="260" t="s">
        <v>597</v>
      </c>
      <c r="H117" s="260" t="s">
        <v>20</v>
      </c>
    </row>
    <row r="118" spans="1:8" ht="12.75" customHeight="1">
      <c r="A118" s="220">
        <v>3</v>
      </c>
      <c r="B118" s="60" t="s">
        <v>44</v>
      </c>
      <c r="C118" s="69" t="s">
        <v>482</v>
      </c>
      <c r="D118" s="210" t="s">
        <v>682</v>
      </c>
      <c r="E118" s="61">
        <v>15000</v>
      </c>
      <c r="F118" s="25" t="s">
        <v>518</v>
      </c>
      <c r="G118" s="260" t="s">
        <v>597</v>
      </c>
      <c r="H118" s="260" t="s">
        <v>20</v>
      </c>
    </row>
    <row r="119" spans="1:8" ht="12.75" customHeight="1">
      <c r="A119" s="220">
        <v>4</v>
      </c>
      <c r="B119" s="60" t="s">
        <v>45</v>
      </c>
      <c r="C119" s="72" t="s">
        <v>302</v>
      </c>
      <c r="D119" s="66" t="s">
        <v>683</v>
      </c>
      <c r="E119" s="61">
        <v>4400</v>
      </c>
      <c r="F119" s="25" t="s">
        <v>520</v>
      </c>
      <c r="G119" s="260" t="s">
        <v>597</v>
      </c>
      <c r="H119" s="260" t="s">
        <v>20</v>
      </c>
    </row>
    <row r="120" spans="1:8" ht="12.75" customHeight="1">
      <c r="A120" s="220">
        <v>5</v>
      </c>
      <c r="B120" s="60" t="s">
        <v>312</v>
      </c>
      <c r="C120" s="72" t="s">
        <v>302</v>
      </c>
      <c r="D120" s="66" t="s">
        <v>684</v>
      </c>
      <c r="E120" s="61">
        <v>50000</v>
      </c>
      <c r="F120" s="25" t="s">
        <v>1035</v>
      </c>
      <c r="G120" s="260" t="s">
        <v>597</v>
      </c>
      <c r="H120" s="260" t="s">
        <v>20</v>
      </c>
    </row>
    <row r="121" spans="1:8" ht="12.75" customHeight="1">
      <c r="A121" s="220">
        <v>6</v>
      </c>
      <c r="B121" s="60" t="s">
        <v>314</v>
      </c>
      <c r="C121" s="72" t="s">
        <v>302</v>
      </c>
      <c r="D121" s="66" t="s">
        <v>685</v>
      </c>
      <c r="E121" s="61">
        <v>20000</v>
      </c>
      <c r="F121" s="25" t="s">
        <v>518</v>
      </c>
      <c r="G121" s="260" t="s">
        <v>597</v>
      </c>
      <c r="H121" s="260" t="s">
        <v>20</v>
      </c>
    </row>
    <row r="122" spans="1:8" ht="12.75" customHeight="1">
      <c r="A122" s="220">
        <v>7</v>
      </c>
      <c r="B122" s="60" t="s">
        <v>862</v>
      </c>
      <c r="C122" s="197" t="s">
        <v>302</v>
      </c>
      <c r="D122" s="66" t="s">
        <v>686</v>
      </c>
      <c r="E122" s="61">
        <v>10000</v>
      </c>
      <c r="F122" s="25" t="s">
        <v>518</v>
      </c>
      <c r="G122" s="260" t="s">
        <v>597</v>
      </c>
      <c r="H122" s="260" t="s">
        <v>20</v>
      </c>
    </row>
    <row r="123" spans="1:8" ht="12.75" customHeight="1">
      <c r="A123" s="220">
        <v>8</v>
      </c>
      <c r="B123" s="60" t="s">
        <v>863</v>
      </c>
      <c r="C123" s="72" t="s">
        <v>302</v>
      </c>
      <c r="D123" s="210" t="s">
        <v>687</v>
      </c>
      <c r="E123" s="61">
        <v>30000</v>
      </c>
      <c r="F123" s="25" t="s">
        <v>518</v>
      </c>
      <c r="G123" s="260" t="s">
        <v>597</v>
      </c>
      <c r="H123" s="260" t="s">
        <v>20</v>
      </c>
    </row>
    <row r="124" spans="1:8" ht="12.75" customHeight="1">
      <c r="A124" s="220">
        <v>9</v>
      </c>
      <c r="B124" s="60" t="s">
        <v>864</v>
      </c>
      <c r="C124" s="72" t="s">
        <v>302</v>
      </c>
      <c r="D124" s="66" t="s">
        <v>481</v>
      </c>
      <c r="E124" s="61">
        <v>44692</v>
      </c>
      <c r="F124" s="25" t="s">
        <v>518</v>
      </c>
      <c r="G124" s="260" t="s">
        <v>597</v>
      </c>
      <c r="H124" s="260" t="s">
        <v>20</v>
      </c>
    </row>
    <row r="125" spans="1:8" ht="12.75" customHeight="1">
      <c r="A125" s="220">
        <v>10</v>
      </c>
      <c r="B125" s="60" t="s">
        <v>865</v>
      </c>
      <c r="C125" s="197" t="s">
        <v>302</v>
      </c>
      <c r="D125" s="210" t="s">
        <v>199</v>
      </c>
      <c r="E125" s="61">
        <v>24000</v>
      </c>
      <c r="F125" s="25" t="s">
        <v>518</v>
      </c>
      <c r="G125" s="260" t="s">
        <v>597</v>
      </c>
      <c r="H125" s="260" t="s">
        <v>20</v>
      </c>
    </row>
    <row r="126" spans="1:8" ht="12.75" customHeight="1">
      <c r="A126" s="220">
        <v>11</v>
      </c>
      <c r="B126" s="60" t="s">
        <v>866</v>
      </c>
      <c r="C126" s="197" t="s">
        <v>302</v>
      </c>
      <c r="D126" s="210" t="s">
        <v>688</v>
      </c>
      <c r="E126" s="61">
        <v>25000</v>
      </c>
      <c r="F126" s="25" t="s">
        <v>518</v>
      </c>
      <c r="G126" s="260" t="s">
        <v>597</v>
      </c>
      <c r="H126" s="260" t="s">
        <v>20</v>
      </c>
    </row>
    <row r="127" spans="1:8" ht="12.75" customHeight="1">
      <c r="A127" s="220">
        <v>12</v>
      </c>
      <c r="B127" s="60" t="s">
        <v>867</v>
      </c>
      <c r="C127" s="197" t="s">
        <v>302</v>
      </c>
      <c r="D127" s="210" t="s">
        <v>311</v>
      </c>
      <c r="E127" s="61">
        <v>11000</v>
      </c>
      <c r="F127" s="25" t="s">
        <v>518</v>
      </c>
      <c r="G127" s="260" t="s">
        <v>597</v>
      </c>
      <c r="H127" s="260" t="s">
        <v>20</v>
      </c>
    </row>
    <row r="128" spans="1:8" ht="12.75" customHeight="1">
      <c r="A128" s="220">
        <v>13</v>
      </c>
      <c r="B128" s="60" t="s">
        <v>868</v>
      </c>
      <c r="C128" s="197" t="s">
        <v>302</v>
      </c>
      <c r="D128" s="210" t="s">
        <v>689</v>
      </c>
      <c r="E128" s="61">
        <v>15000</v>
      </c>
      <c r="F128" s="25" t="s">
        <v>518</v>
      </c>
      <c r="G128" s="260" t="s">
        <v>597</v>
      </c>
      <c r="H128" s="260" t="s">
        <v>20</v>
      </c>
    </row>
    <row r="129" spans="1:8" ht="12.75" customHeight="1">
      <c r="A129" s="220">
        <v>14</v>
      </c>
      <c r="B129" s="60" t="s">
        <v>869</v>
      </c>
      <c r="C129" s="197" t="s">
        <v>302</v>
      </c>
      <c r="D129" s="210" t="s">
        <v>690</v>
      </c>
      <c r="E129" s="61">
        <v>1500</v>
      </c>
      <c r="F129" s="25" t="s">
        <v>520</v>
      </c>
      <c r="G129" s="260" t="s">
        <v>597</v>
      </c>
      <c r="H129" s="260" t="s">
        <v>20</v>
      </c>
    </row>
    <row r="130" spans="1:8" ht="12.75" customHeight="1">
      <c r="A130" s="220">
        <v>15</v>
      </c>
      <c r="B130" s="60" t="s">
        <v>870</v>
      </c>
      <c r="C130" s="197" t="s">
        <v>302</v>
      </c>
      <c r="D130" s="210" t="s">
        <v>691</v>
      </c>
      <c r="E130" s="61">
        <v>4000</v>
      </c>
      <c r="F130" s="25" t="s">
        <v>520</v>
      </c>
      <c r="G130" s="260" t="s">
        <v>597</v>
      </c>
      <c r="H130" s="260" t="s">
        <v>20</v>
      </c>
    </row>
    <row r="131" spans="1:8" ht="12.75" customHeight="1">
      <c r="A131" s="220">
        <v>16</v>
      </c>
      <c r="B131" s="60" t="s">
        <v>871</v>
      </c>
      <c r="C131" s="197" t="s">
        <v>302</v>
      </c>
      <c r="D131" s="210" t="s">
        <v>692</v>
      </c>
      <c r="E131" s="61">
        <v>6000</v>
      </c>
      <c r="F131" s="25" t="s">
        <v>1006</v>
      </c>
      <c r="G131" s="260" t="s">
        <v>597</v>
      </c>
      <c r="H131" s="260" t="s">
        <v>20</v>
      </c>
    </row>
    <row r="132" spans="1:8" ht="12.75" customHeight="1">
      <c r="A132" s="220">
        <v>17</v>
      </c>
      <c r="B132" s="60" t="s">
        <v>872</v>
      </c>
      <c r="C132" s="197" t="s">
        <v>302</v>
      </c>
      <c r="D132" s="210" t="s">
        <v>693</v>
      </c>
      <c r="E132" s="61">
        <v>8000</v>
      </c>
      <c r="F132" s="25" t="s">
        <v>518</v>
      </c>
      <c r="G132" s="260" t="s">
        <v>597</v>
      </c>
      <c r="H132" s="260" t="s">
        <v>20</v>
      </c>
    </row>
    <row r="133" spans="1:8" ht="12.75" customHeight="1">
      <c r="A133" s="220">
        <v>18</v>
      </c>
      <c r="B133" s="60" t="s">
        <v>873</v>
      </c>
      <c r="C133" s="197" t="s">
        <v>694</v>
      </c>
      <c r="D133" s="210" t="s">
        <v>695</v>
      </c>
      <c r="E133" s="61">
        <v>5000</v>
      </c>
      <c r="F133" s="25" t="s">
        <v>520</v>
      </c>
      <c r="G133" s="260" t="s">
        <v>597</v>
      </c>
      <c r="H133" s="260" t="s">
        <v>20</v>
      </c>
    </row>
    <row r="134" spans="1:8" ht="12.75" customHeight="1">
      <c r="A134" s="220">
        <v>19</v>
      </c>
      <c r="B134" s="60" t="s">
        <v>874</v>
      </c>
      <c r="C134" s="197" t="s">
        <v>302</v>
      </c>
      <c r="D134" s="210" t="s">
        <v>696</v>
      </c>
      <c r="E134" s="61">
        <v>3000</v>
      </c>
      <c r="F134" s="25" t="s">
        <v>520</v>
      </c>
      <c r="G134" s="260" t="s">
        <v>597</v>
      </c>
      <c r="H134" s="260" t="s">
        <v>20</v>
      </c>
    </row>
    <row r="135" spans="1:8" ht="12.75" customHeight="1">
      <c r="A135" s="220">
        <v>20</v>
      </c>
      <c r="B135" s="60" t="s">
        <v>875</v>
      </c>
      <c r="C135" s="197" t="s">
        <v>302</v>
      </c>
      <c r="D135" s="210" t="s">
        <v>697</v>
      </c>
      <c r="E135" s="61">
        <v>22000</v>
      </c>
      <c r="F135" s="25" t="s">
        <v>518</v>
      </c>
      <c r="G135" s="260" t="s">
        <v>597</v>
      </c>
      <c r="H135" s="260" t="s">
        <v>20</v>
      </c>
    </row>
    <row r="136" spans="1:8" ht="12.75" customHeight="1">
      <c r="A136" s="220">
        <v>21</v>
      </c>
      <c r="B136" s="60" t="s">
        <v>876</v>
      </c>
      <c r="C136" s="197" t="s">
        <v>302</v>
      </c>
      <c r="D136" s="210" t="s">
        <v>698</v>
      </c>
      <c r="E136" s="61">
        <v>70000</v>
      </c>
      <c r="F136" s="25" t="s">
        <v>1035</v>
      </c>
      <c r="G136" s="260" t="s">
        <v>597</v>
      </c>
      <c r="H136" s="260" t="s">
        <v>20</v>
      </c>
    </row>
    <row r="137" spans="1:8" ht="12.75" customHeight="1">
      <c r="A137" s="220">
        <v>22</v>
      </c>
      <c r="B137" s="60" t="s">
        <v>877</v>
      </c>
      <c r="C137" s="197" t="s">
        <v>302</v>
      </c>
      <c r="D137" s="210" t="s">
        <v>878</v>
      </c>
      <c r="E137" s="61">
        <v>86800</v>
      </c>
      <c r="F137" s="25" t="s">
        <v>1039</v>
      </c>
      <c r="G137" s="260" t="s">
        <v>597</v>
      </c>
      <c r="H137" s="260" t="s">
        <v>20</v>
      </c>
    </row>
    <row r="138" spans="1:8" ht="15">
      <c r="A138" s="279" t="s">
        <v>459</v>
      </c>
      <c r="B138" s="279"/>
      <c r="C138" s="279"/>
      <c r="D138" s="279"/>
      <c r="E138" s="131">
        <f>SUM(E115:E137)</f>
        <v>486022</v>
      </c>
      <c r="F138" s="71"/>
      <c r="G138" s="71"/>
      <c r="H138" s="71"/>
    </row>
    <row r="139" spans="1:8" ht="15">
      <c r="A139" s="272"/>
      <c r="B139" s="272"/>
      <c r="C139" s="272"/>
      <c r="D139" s="272"/>
      <c r="E139" s="272"/>
      <c r="F139" s="272"/>
      <c r="G139" s="272"/>
      <c r="H139" s="272"/>
    </row>
    <row r="140" spans="1:8" s="7" customFormat="1" ht="15">
      <c r="A140" s="303" t="s">
        <v>699</v>
      </c>
      <c r="B140" s="303"/>
      <c r="C140" s="303"/>
      <c r="D140" s="303"/>
      <c r="E140" s="303"/>
      <c r="F140" s="303"/>
      <c r="G140" s="303"/>
      <c r="H140" s="303"/>
    </row>
    <row r="141" spans="1:8" ht="25.5">
      <c r="A141" s="255" t="s">
        <v>1</v>
      </c>
      <c r="B141" s="255" t="s">
        <v>2</v>
      </c>
      <c r="C141" s="255" t="s">
        <v>230</v>
      </c>
      <c r="D141" s="255" t="s">
        <v>3</v>
      </c>
      <c r="E141" s="255" t="s">
        <v>4</v>
      </c>
      <c r="F141" s="255" t="s">
        <v>5</v>
      </c>
      <c r="G141" s="255" t="s">
        <v>6</v>
      </c>
      <c r="H141" s="255" t="s">
        <v>7</v>
      </c>
    </row>
    <row r="142" spans="1:8" ht="17.25" customHeight="1">
      <c r="A142" s="208">
        <v>1</v>
      </c>
      <c r="B142" s="197" t="s">
        <v>141</v>
      </c>
      <c r="C142" s="252">
        <v>53210200</v>
      </c>
      <c r="D142" s="253" t="s">
        <v>700</v>
      </c>
      <c r="E142" s="61">
        <v>95000</v>
      </c>
      <c r="F142" s="255" t="s">
        <v>519</v>
      </c>
      <c r="G142" s="260" t="s">
        <v>597</v>
      </c>
      <c r="H142" s="260" t="s">
        <v>20</v>
      </c>
    </row>
    <row r="143" spans="1:8" ht="17.25" customHeight="1">
      <c r="A143" s="208">
        <v>2</v>
      </c>
      <c r="B143" s="197" t="s">
        <v>879</v>
      </c>
      <c r="C143" s="252">
        <v>53210200</v>
      </c>
      <c r="D143" s="253" t="s">
        <v>701</v>
      </c>
      <c r="E143" s="61">
        <v>130000</v>
      </c>
      <c r="F143" s="255" t="s">
        <v>519</v>
      </c>
      <c r="G143" s="260" t="s">
        <v>597</v>
      </c>
      <c r="H143" s="260" t="s">
        <v>20</v>
      </c>
    </row>
    <row r="144" spans="1:8" ht="17.25" customHeight="1">
      <c r="A144" s="208">
        <v>3</v>
      </c>
      <c r="B144" s="197" t="s">
        <v>880</v>
      </c>
      <c r="C144" s="252">
        <v>53210200</v>
      </c>
      <c r="D144" s="253" t="s">
        <v>702</v>
      </c>
      <c r="E144" s="61">
        <v>230000</v>
      </c>
      <c r="F144" s="255" t="s">
        <v>519</v>
      </c>
      <c r="G144" s="260" t="s">
        <v>597</v>
      </c>
      <c r="H144" s="260" t="s">
        <v>20</v>
      </c>
    </row>
    <row r="145" spans="1:8" ht="14.25" customHeight="1">
      <c r="A145" s="279" t="s">
        <v>622</v>
      </c>
      <c r="B145" s="279"/>
      <c r="C145" s="279"/>
      <c r="D145" s="279"/>
      <c r="E145" s="9">
        <f>SUM(E142:E144)</f>
        <v>455000</v>
      </c>
      <c r="F145" s="252"/>
      <c r="G145" s="252"/>
      <c r="H145" s="252"/>
    </row>
    <row r="146" spans="1:8" ht="15">
      <c r="A146" s="37"/>
      <c r="B146" s="127"/>
      <c r="C146" s="11"/>
      <c r="D146" s="11"/>
      <c r="E146" s="11"/>
      <c r="F146" s="127"/>
      <c r="G146" s="127"/>
      <c r="H146" s="127"/>
    </row>
    <row r="147" spans="1:8" s="7" customFormat="1" ht="15">
      <c r="A147" s="303" t="s">
        <v>484</v>
      </c>
      <c r="B147" s="303"/>
      <c r="C147" s="303"/>
      <c r="D147" s="303"/>
      <c r="E147" s="303"/>
      <c r="F147" s="303"/>
      <c r="G147" s="303"/>
      <c r="H147" s="303"/>
    </row>
    <row r="148" spans="1:8" ht="25.5">
      <c r="A148" s="220" t="s">
        <v>1</v>
      </c>
      <c r="B148" s="220" t="s">
        <v>2</v>
      </c>
      <c r="C148" s="12" t="s">
        <v>230</v>
      </c>
      <c r="D148" s="12" t="s">
        <v>3</v>
      </c>
      <c r="E148" s="149" t="s">
        <v>4</v>
      </c>
      <c r="F148" s="12" t="s">
        <v>5</v>
      </c>
      <c r="G148" s="12" t="s">
        <v>6</v>
      </c>
      <c r="H148" s="12" t="s">
        <v>7</v>
      </c>
    </row>
    <row r="149" spans="1:8" ht="15">
      <c r="A149" s="208">
        <v>1</v>
      </c>
      <c r="B149" s="197" t="s">
        <v>188</v>
      </c>
      <c r="C149" s="71">
        <v>53210200</v>
      </c>
      <c r="D149" s="66" t="s">
        <v>313</v>
      </c>
      <c r="E149" s="61">
        <v>14000</v>
      </c>
      <c r="F149" s="25" t="s">
        <v>518</v>
      </c>
      <c r="G149" s="260" t="s">
        <v>597</v>
      </c>
      <c r="H149" s="260" t="s">
        <v>20</v>
      </c>
    </row>
    <row r="150" spans="1:8" ht="15">
      <c r="A150" s="279" t="s">
        <v>485</v>
      </c>
      <c r="B150" s="279"/>
      <c r="C150" s="279"/>
      <c r="D150" s="279"/>
      <c r="E150" s="9">
        <f>SUM(E149:E149)</f>
        <v>14000</v>
      </c>
      <c r="F150" s="71"/>
      <c r="G150" s="71"/>
      <c r="H150" s="71"/>
    </row>
    <row r="151" spans="1:8" ht="15" hidden="1">
      <c r="A151" s="218"/>
      <c r="B151" s="219"/>
      <c r="C151" s="75"/>
      <c r="D151" s="75"/>
      <c r="E151" s="9"/>
      <c r="F151" s="71"/>
      <c r="G151" s="71"/>
      <c r="H151" s="71"/>
    </row>
    <row r="152" spans="1:8" ht="15" hidden="1">
      <c r="A152" s="218"/>
      <c r="B152" s="219"/>
      <c r="C152" s="75"/>
      <c r="D152" s="75"/>
      <c r="E152" s="9"/>
      <c r="F152" s="71"/>
      <c r="G152" s="71"/>
      <c r="H152" s="71"/>
    </row>
    <row r="153" spans="1:8" ht="15" hidden="1">
      <c r="A153" s="218"/>
      <c r="B153" s="219"/>
      <c r="C153" s="75"/>
      <c r="D153" s="75"/>
      <c r="E153" s="9"/>
      <c r="F153" s="71"/>
      <c r="G153" s="71"/>
      <c r="H153" s="71"/>
    </row>
    <row r="154" spans="1:8" ht="15">
      <c r="A154" s="218"/>
      <c r="B154" s="219"/>
      <c r="C154" s="75"/>
      <c r="D154" s="75"/>
      <c r="E154" s="9"/>
      <c r="F154" s="71"/>
      <c r="G154" s="71"/>
      <c r="H154" s="71"/>
    </row>
    <row r="155" spans="1:8" s="7" customFormat="1" ht="15">
      <c r="A155" s="303" t="s">
        <v>486</v>
      </c>
      <c r="B155" s="303"/>
      <c r="C155" s="303"/>
      <c r="D155" s="303"/>
      <c r="E155" s="303"/>
      <c r="F155" s="303"/>
      <c r="G155" s="303"/>
      <c r="H155" s="303"/>
    </row>
    <row r="156" spans="1:8" ht="25.5">
      <c r="A156" s="220" t="s">
        <v>1</v>
      </c>
      <c r="B156" s="220" t="s">
        <v>2</v>
      </c>
      <c r="C156" s="12" t="s">
        <v>230</v>
      </c>
      <c r="D156" s="12" t="s">
        <v>3</v>
      </c>
      <c r="E156" s="149" t="s">
        <v>4</v>
      </c>
      <c r="F156" s="12" t="s">
        <v>5</v>
      </c>
      <c r="G156" s="12" t="s">
        <v>6</v>
      </c>
      <c r="H156" s="12" t="s">
        <v>7</v>
      </c>
    </row>
    <row r="157" spans="1:8" ht="15">
      <c r="A157" s="208">
        <v>1</v>
      </c>
      <c r="B157" s="197" t="s">
        <v>190</v>
      </c>
      <c r="C157" s="71">
        <v>53210200</v>
      </c>
      <c r="D157" s="66" t="s">
        <v>201</v>
      </c>
      <c r="E157" s="61">
        <v>55500</v>
      </c>
      <c r="F157" s="25" t="s">
        <v>1040</v>
      </c>
      <c r="G157" s="260" t="s">
        <v>597</v>
      </c>
      <c r="H157" s="260" t="s">
        <v>20</v>
      </c>
    </row>
    <row r="158" spans="1:8" ht="15">
      <c r="A158" s="279" t="s">
        <v>881</v>
      </c>
      <c r="B158" s="279"/>
      <c r="C158" s="279"/>
      <c r="D158" s="279"/>
      <c r="E158" s="9">
        <f>SUM(E157:E157)</f>
        <v>55500</v>
      </c>
      <c r="F158" s="71"/>
      <c r="G158" s="71"/>
      <c r="H158" s="71"/>
    </row>
    <row r="159" spans="1:8" ht="15">
      <c r="A159" s="218"/>
      <c r="B159" s="219"/>
      <c r="C159" s="75"/>
      <c r="D159" s="75"/>
      <c r="E159" s="9"/>
      <c r="F159" s="71"/>
      <c r="G159" s="71"/>
      <c r="H159" s="71"/>
    </row>
    <row r="160" spans="1:8" ht="15" hidden="1">
      <c r="A160" s="261"/>
      <c r="B160" s="254"/>
      <c r="C160" s="262"/>
      <c r="D160" s="262"/>
      <c r="E160" s="263"/>
      <c r="F160" s="254"/>
      <c r="G160" s="254"/>
      <c r="H160" s="254"/>
    </row>
    <row r="161" spans="1:8" s="249" customFormat="1" ht="15">
      <c r="A161" s="303" t="s">
        <v>487</v>
      </c>
      <c r="B161" s="303"/>
      <c r="C161" s="303"/>
      <c r="D161" s="303"/>
      <c r="E161" s="303"/>
      <c r="F161" s="303"/>
      <c r="G161" s="303"/>
      <c r="H161" s="303"/>
    </row>
    <row r="162" spans="1:8" s="77" customFormat="1" ht="25.5">
      <c r="A162" s="255" t="s">
        <v>1</v>
      </c>
      <c r="B162" s="255" t="s">
        <v>2</v>
      </c>
      <c r="C162" s="255" t="s">
        <v>230</v>
      </c>
      <c r="D162" s="255" t="s">
        <v>3</v>
      </c>
      <c r="E162" s="255" t="s">
        <v>4</v>
      </c>
      <c r="F162" s="255" t="s">
        <v>5</v>
      </c>
      <c r="G162" s="255" t="s">
        <v>6</v>
      </c>
      <c r="H162" s="255" t="s">
        <v>7</v>
      </c>
    </row>
    <row r="163" spans="1:8" s="77" customFormat="1" ht="15">
      <c r="A163" s="208">
        <v>1</v>
      </c>
      <c r="B163" s="197" t="s">
        <v>191</v>
      </c>
      <c r="C163" s="252">
        <v>51200000</v>
      </c>
      <c r="D163" s="253" t="s">
        <v>202</v>
      </c>
      <c r="E163" s="61">
        <v>6672845</v>
      </c>
      <c r="F163" s="25" t="s">
        <v>1041</v>
      </c>
      <c r="G163" s="260" t="s">
        <v>597</v>
      </c>
      <c r="H163" s="260" t="s">
        <v>20</v>
      </c>
    </row>
    <row r="164" spans="1:8" s="77" customFormat="1" ht="15">
      <c r="A164" s="279" t="s">
        <v>623</v>
      </c>
      <c r="B164" s="279"/>
      <c r="C164" s="279"/>
      <c r="D164" s="279"/>
      <c r="E164" s="9">
        <f>E163</f>
        <v>6672845</v>
      </c>
      <c r="F164" s="252"/>
      <c r="G164" s="252"/>
      <c r="H164" s="252"/>
    </row>
    <row r="165" spans="1:8" s="77" customFormat="1" ht="15">
      <c r="A165" s="251"/>
      <c r="B165" s="252"/>
      <c r="C165" s="75"/>
      <c r="D165" s="75"/>
      <c r="E165" s="9"/>
      <c r="F165" s="252"/>
      <c r="G165" s="252"/>
      <c r="H165" s="252"/>
    </row>
    <row r="166" spans="1:8" s="249" customFormat="1" ht="15">
      <c r="A166" s="303" t="s">
        <v>488</v>
      </c>
      <c r="B166" s="303"/>
      <c r="C166" s="303"/>
      <c r="D166" s="303"/>
      <c r="E166" s="303"/>
      <c r="F166" s="303"/>
      <c r="G166" s="303"/>
      <c r="H166" s="303"/>
    </row>
    <row r="167" spans="1:8" s="77" customFormat="1" ht="25.5">
      <c r="A167" s="255" t="s">
        <v>1</v>
      </c>
      <c r="B167" s="255" t="s">
        <v>2</v>
      </c>
      <c r="C167" s="255" t="s">
        <v>230</v>
      </c>
      <c r="D167" s="255" t="s">
        <v>3</v>
      </c>
      <c r="E167" s="255" t="s">
        <v>4</v>
      </c>
      <c r="F167" s="255" t="s">
        <v>5</v>
      </c>
      <c r="G167" s="255" t="s">
        <v>6</v>
      </c>
      <c r="H167" s="255" t="s">
        <v>7</v>
      </c>
    </row>
    <row r="168" spans="1:8" s="77" customFormat="1" ht="15" customHeight="1">
      <c r="A168" s="208">
        <v>1</v>
      </c>
      <c r="B168" s="197" t="s">
        <v>155</v>
      </c>
      <c r="C168" s="197" t="s">
        <v>625</v>
      </c>
      <c r="D168" s="132" t="s">
        <v>203</v>
      </c>
      <c r="E168" s="61">
        <v>9091</v>
      </c>
      <c r="F168" s="25" t="s">
        <v>1042</v>
      </c>
      <c r="G168" s="260" t="s">
        <v>597</v>
      </c>
      <c r="H168" s="260" t="s">
        <v>20</v>
      </c>
    </row>
    <row r="169" spans="1:8" s="77" customFormat="1" ht="15">
      <c r="A169" s="208">
        <v>2</v>
      </c>
      <c r="B169" s="197" t="s">
        <v>253</v>
      </c>
      <c r="C169" s="197" t="s">
        <v>625</v>
      </c>
      <c r="D169" s="132" t="s">
        <v>204</v>
      </c>
      <c r="E169" s="61">
        <v>90898</v>
      </c>
      <c r="F169" s="25" t="s">
        <v>1042</v>
      </c>
      <c r="G169" s="260" t="s">
        <v>597</v>
      </c>
      <c r="H169" s="260" t="s">
        <v>20</v>
      </c>
    </row>
    <row r="170" spans="1:8" s="77" customFormat="1" ht="15">
      <c r="A170" s="208">
        <v>3</v>
      </c>
      <c r="B170" s="197" t="s">
        <v>489</v>
      </c>
      <c r="C170" s="197" t="s">
        <v>625</v>
      </c>
      <c r="D170" s="132" t="s">
        <v>205</v>
      </c>
      <c r="E170" s="61">
        <v>104400</v>
      </c>
      <c r="F170" s="25" t="s">
        <v>1042</v>
      </c>
      <c r="G170" s="260" t="s">
        <v>597</v>
      </c>
      <c r="H170" s="260" t="s">
        <v>20</v>
      </c>
    </row>
    <row r="171" spans="1:8" s="77" customFormat="1" ht="15">
      <c r="A171" s="208">
        <v>4</v>
      </c>
      <c r="B171" s="197" t="s">
        <v>490</v>
      </c>
      <c r="C171" s="197" t="s">
        <v>625</v>
      </c>
      <c r="D171" s="132" t="s">
        <v>206</v>
      </c>
      <c r="E171" s="61">
        <v>17624</v>
      </c>
      <c r="F171" s="25" t="s">
        <v>518</v>
      </c>
      <c r="G171" s="260" t="s">
        <v>597</v>
      </c>
      <c r="H171" s="260" t="s">
        <v>20</v>
      </c>
    </row>
    <row r="172" spans="1:8" s="77" customFormat="1" ht="15">
      <c r="A172" s="279" t="s">
        <v>624</v>
      </c>
      <c r="B172" s="279"/>
      <c r="C172" s="279"/>
      <c r="D172" s="279"/>
      <c r="E172" s="9">
        <f>SUM(E168:E171)</f>
        <v>222013</v>
      </c>
      <c r="F172" s="252"/>
      <c r="G172" s="252"/>
      <c r="H172" s="252"/>
    </row>
    <row r="173" spans="1:8" ht="15">
      <c r="A173" s="316"/>
      <c r="B173" s="316"/>
      <c r="C173" s="316"/>
      <c r="D173" s="316"/>
      <c r="E173" s="316"/>
      <c r="F173" s="316"/>
      <c r="G173" s="316"/>
      <c r="H173" s="316"/>
    </row>
    <row r="174" spans="1:8" ht="15">
      <c r="A174" s="303" t="s">
        <v>712</v>
      </c>
      <c r="B174" s="303"/>
      <c r="C174" s="303"/>
      <c r="D174" s="303"/>
      <c r="E174" s="303"/>
      <c r="F174" s="303"/>
      <c r="G174" s="303"/>
      <c r="H174" s="303"/>
    </row>
    <row r="175" spans="1:8" ht="25.5">
      <c r="A175" s="220" t="s">
        <v>1</v>
      </c>
      <c r="B175" s="220" t="s">
        <v>2</v>
      </c>
      <c r="C175" s="200" t="s">
        <v>230</v>
      </c>
      <c r="D175" s="200" t="s">
        <v>3</v>
      </c>
      <c r="E175" s="200" t="s">
        <v>4</v>
      </c>
      <c r="F175" s="200" t="s">
        <v>5</v>
      </c>
      <c r="G175" s="200" t="s">
        <v>6</v>
      </c>
      <c r="H175" s="200" t="s">
        <v>7</v>
      </c>
    </row>
    <row r="176" spans="1:8" ht="15">
      <c r="A176" s="208">
        <v>1</v>
      </c>
      <c r="B176" s="197" t="s">
        <v>703</v>
      </c>
      <c r="C176" s="197" t="s">
        <v>483</v>
      </c>
      <c r="D176" s="132" t="s">
        <v>706</v>
      </c>
      <c r="E176" s="61">
        <v>18000</v>
      </c>
      <c r="F176" s="25" t="s">
        <v>518</v>
      </c>
      <c r="G176" s="260" t="s">
        <v>597</v>
      </c>
      <c r="H176" s="260" t="s">
        <v>20</v>
      </c>
    </row>
    <row r="177" spans="1:8" ht="15">
      <c r="A177" s="208">
        <v>2</v>
      </c>
      <c r="B177" s="197" t="s">
        <v>882</v>
      </c>
      <c r="C177" s="197" t="s">
        <v>483</v>
      </c>
      <c r="D177" s="132" t="s">
        <v>707</v>
      </c>
      <c r="E177" s="61">
        <v>55000</v>
      </c>
      <c r="F177" s="25" t="s">
        <v>519</v>
      </c>
      <c r="G177" s="260" t="s">
        <v>597</v>
      </c>
      <c r="H177" s="260" t="s">
        <v>20</v>
      </c>
    </row>
    <row r="178" spans="1:8" ht="15">
      <c r="A178" s="208">
        <v>3</v>
      </c>
      <c r="B178" s="197" t="s">
        <v>883</v>
      </c>
      <c r="C178" s="197" t="s">
        <v>483</v>
      </c>
      <c r="D178" s="132" t="s">
        <v>704</v>
      </c>
      <c r="E178" s="61">
        <v>20000</v>
      </c>
      <c r="F178" s="25" t="s">
        <v>518</v>
      </c>
      <c r="G178" s="260" t="s">
        <v>597</v>
      </c>
      <c r="H178" s="260" t="s">
        <v>20</v>
      </c>
    </row>
    <row r="179" spans="1:8" ht="15">
      <c r="A179" s="208">
        <v>4</v>
      </c>
      <c r="B179" s="197" t="s">
        <v>884</v>
      </c>
      <c r="C179" s="197" t="s">
        <v>483</v>
      </c>
      <c r="D179" s="132" t="s">
        <v>705</v>
      </c>
      <c r="E179" s="61">
        <v>18000</v>
      </c>
      <c r="F179" s="25" t="s">
        <v>518</v>
      </c>
      <c r="G179" s="260" t="s">
        <v>597</v>
      </c>
      <c r="H179" s="260" t="s">
        <v>20</v>
      </c>
    </row>
    <row r="180" spans="1:8" ht="15">
      <c r="A180" s="208">
        <v>5</v>
      </c>
      <c r="B180" s="197" t="s">
        <v>885</v>
      </c>
      <c r="C180" s="197" t="s">
        <v>483</v>
      </c>
      <c r="D180" s="132" t="s">
        <v>708</v>
      </c>
      <c r="E180" s="61">
        <v>10000</v>
      </c>
      <c r="F180" s="25" t="s">
        <v>518</v>
      </c>
      <c r="G180" s="260" t="s">
        <v>597</v>
      </c>
      <c r="H180" s="260" t="s">
        <v>20</v>
      </c>
    </row>
    <row r="181" spans="1:8" ht="15">
      <c r="A181" s="208">
        <v>6</v>
      </c>
      <c r="B181" s="197" t="s">
        <v>886</v>
      </c>
      <c r="C181" s="197" t="s">
        <v>483</v>
      </c>
      <c r="D181" s="132" t="s">
        <v>709</v>
      </c>
      <c r="E181" s="61">
        <v>45000</v>
      </c>
      <c r="F181" s="25" t="s">
        <v>518</v>
      </c>
      <c r="G181" s="260" t="s">
        <v>597</v>
      </c>
      <c r="H181" s="260" t="s">
        <v>20</v>
      </c>
    </row>
    <row r="182" spans="1:8" ht="15">
      <c r="A182" s="208">
        <v>7</v>
      </c>
      <c r="B182" s="197" t="s">
        <v>887</v>
      </c>
      <c r="C182" s="197" t="s">
        <v>483</v>
      </c>
      <c r="D182" s="132" t="s">
        <v>710</v>
      </c>
      <c r="E182" s="61">
        <v>20000</v>
      </c>
      <c r="F182" s="25" t="s">
        <v>518</v>
      </c>
      <c r="G182" s="260" t="s">
        <v>597</v>
      </c>
      <c r="H182" s="260" t="s">
        <v>20</v>
      </c>
    </row>
    <row r="183" spans="1:8" ht="15">
      <c r="A183" s="208">
        <v>8</v>
      </c>
      <c r="B183" s="197" t="s">
        <v>888</v>
      </c>
      <c r="C183" s="197" t="s">
        <v>483</v>
      </c>
      <c r="D183" s="132" t="s">
        <v>711</v>
      </c>
      <c r="E183" s="61">
        <v>20000</v>
      </c>
      <c r="F183" s="25" t="s">
        <v>1006</v>
      </c>
      <c r="G183" s="260" t="s">
        <v>597</v>
      </c>
      <c r="H183" s="260" t="s">
        <v>20</v>
      </c>
    </row>
    <row r="184" spans="1:8" ht="27.75" customHeight="1">
      <c r="A184" s="208">
        <v>9</v>
      </c>
      <c r="B184" s="197" t="s">
        <v>889</v>
      </c>
      <c r="C184" s="197" t="s">
        <v>483</v>
      </c>
      <c r="D184" s="217" t="s">
        <v>714</v>
      </c>
      <c r="E184" s="61">
        <v>350000</v>
      </c>
      <c r="F184" s="25" t="s">
        <v>519</v>
      </c>
      <c r="G184" s="260" t="s">
        <v>597</v>
      </c>
      <c r="H184" s="260" t="s">
        <v>20</v>
      </c>
    </row>
    <row r="185" spans="1:8" ht="15">
      <c r="A185" s="279" t="s">
        <v>713</v>
      </c>
      <c r="B185" s="279"/>
      <c r="C185" s="279"/>
      <c r="D185" s="279"/>
      <c r="E185" s="9">
        <f>SUM(E176:E184)</f>
        <v>556000</v>
      </c>
      <c r="F185" s="196"/>
      <c r="G185" s="196"/>
      <c r="H185" s="196"/>
    </row>
    <row r="186" spans="1:8" ht="15">
      <c r="A186" s="232"/>
      <c r="B186" s="229"/>
      <c r="C186" s="205"/>
      <c r="D186" s="205"/>
      <c r="E186" s="205"/>
      <c r="F186" s="205"/>
      <c r="G186" s="205"/>
      <c r="H186" s="205"/>
    </row>
    <row r="187" spans="1:8" ht="15">
      <c r="A187" s="232"/>
      <c r="B187" s="229"/>
      <c r="C187" s="205"/>
      <c r="D187" s="205"/>
      <c r="E187" s="205"/>
      <c r="F187" s="205"/>
      <c r="G187" s="205"/>
      <c r="H187" s="205"/>
    </row>
    <row r="188" spans="1:8" ht="15">
      <c r="A188" s="232"/>
      <c r="B188" s="229"/>
      <c r="C188" s="205"/>
      <c r="D188" s="205"/>
      <c r="E188" s="205"/>
      <c r="F188" s="205"/>
      <c r="G188" s="205"/>
      <c r="H188" s="205"/>
    </row>
    <row r="189" spans="1:8" ht="15">
      <c r="A189" s="232"/>
      <c r="B189" s="229"/>
      <c r="C189" s="205"/>
      <c r="D189" s="205"/>
      <c r="E189" s="205"/>
      <c r="F189" s="205"/>
      <c r="G189" s="205"/>
      <c r="H189" s="205"/>
    </row>
    <row r="190" spans="1:8" ht="15">
      <c r="A190" s="232"/>
      <c r="B190" s="229"/>
      <c r="C190" s="205"/>
      <c r="D190" s="205"/>
      <c r="E190" s="205"/>
      <c r="F190" s="205"/>
      <c r="G190" s="205"/>
      <c r="H190" s="205"/>
    </row>
    <row r="191" spans="1:8" ht="15">
      <c r="A191" s="282" t="s">
        <v>791</v>
      </c>
      <c r="B191" s="283"/>
      <c r="C191" s="283"/>
      <c r="D191" s="284"/>
      <c r="E191" s="9">
        <f>E7+E18+E23+E38+E45+E53+E68+E78+E88+E94+E111+E138+E145+E150+E158+E164+E172+E185</f>
        <v>11060922.5</v>
      </c>
      <c r="F191" s="127"/>
      <c r="G191" s="127"/>
      <c r="H191" s="127"/>
    </row>
    <row r="192" spans="1:8" ht="15">
      <c r="A192" s="38"/>
      <c r="B192" s="127"/>
      <c r="C192" s="11"/>
      <c r="D192" s="11"/>
      <c r="E192" s="128"/>
      <c r="F192" s="127"/>
      <c r="G192" s="127"/>
      <c r="H192" s="127"/>
    </row>
    <row r="193" spans="1:8" ht="15">
      <c r="A193" s="38"/>
      <c r="B193" s="127"/>
      <c r="C193" s="11"/>
      <c r="D193" s="310" t="s">
        <v>443</v>
      </c>
      <c r="E193" s="312"/>
      <c r="F193" s="127"/>
      <c r="G193" s="127"/>
      <c r="H193" s="127"/>
    </row>
    <row r="194" spans="1:8" ht="15">
      <c r="A194" s="38"/>
      <c r="B194" s="127"/>
      <c r="C194" s="11"/>
      <c r="D194" s="51" t="s">
        <v>425</v>
      </c>
      <c r="E194" s="9">
        <f>E7+E18+E23+E38+E45+E53+E68+E78+E116</f>
        <v>1467151.5</v>
      </c>
      <c r="F194" s="127"/>
      <c r="G194" s="127"/>
      <c r="H194" s="127"/>
    </row>
    <row r="195" spans="1:8" ht="15">
      <c r="A195" s="38"/>
      <c r="B195" s="127"/>
      <c r="C195" s="11"/>
      <c r="D195" s="51" t="s">
        <v>426</v>
      </c>
      <c r="E195" s="9">
        <f>E164</f>
        <v>6672845</v>
      </c>
      <c r="F195" s="127"/>
      <c r="G195" s="127"/>
      <c r="H195" s="127"/>
    </row>
    <row r="196" spans="1:8" ht="15">
      <c r="A196" s="38"/>
      <c r="B196" s="127"/>
      <c r="C196" s="11"/>
      <c r="D196" s="51" t="s">
        <v>396</v>
      </c>
      <c r="E196" s="9">
        <f>E88+E94</f>
        <v>222219</v>
      </c>
      <c r="F196" s="127"/>
      <c r="G196" s="127"/>
      <c r="H196" s="127"/>
    </row>
    <row r="197" spans="1:8" ht="15">
      <c r="A197" s="38"/>
      <c r="B197" s="127"/>
      <c r="C197" s="11"/>
      <c r="D197" s="51" t="s">
        <v>397</v>
      </c>
      <c r="E197" s="9">
        <f>E111+E138-E116+E145+E150+E158</f>
        <v>1920694</v>
      </c>
      <c r="F197" s="127"/>
      <c r="G197" s="127"/>
      <c r="H197" s="127"/>
    </row>
    <row r="198" spans="1:8" ht="15">
      <c r="A198" s="38"/>
      <c r="B198" s="127"/>
      <c r="C198" s="11"/>
      <c r="D198" s="51" t="s">
        <v>427</v>
      </c>
      <c r="E198" s="9">
        <f>E172</f>
        <v>222013</v>
      </c>
      <c r="F198" s="127"/>
      <c r="G198" s="127"/>
      <c r="H198" s="127"/>
    </row>
    <row r="199" spans="1:8" ht="15">
      <c r="A199" s="38"/>
      <c r="B199" s="127"/>
      <c r="C199" s="11"/>
      <c r="D199" s="51" t="s">
        <v>532</v>
      </c>
      <c r="E199" s="9">
        <f>E185</f>
        <v>556000</v>
      </c>
      <c r="F199" s="127"/>
      <c r="G199" s="127"/>
      <c r="H199" s="127"/>
    </row>
    <row r="200" spans="1:8" ht="15">
      <c r="A200" s="38"/>
      <c r="B200" s="127"/>
      <c r="C200" s="11"/>
      <c r="D200" s="51" t="s">
        <v>399</v>
      </c>
      <c r="E200" s="9">
        <f>SUM(E194:E199)</f>
        <v>11060922.5</v>
      </c>
      <c r="F200" s="127"/>
      <c r="G200" s="127"/>
      <c r="H200" s="127"/>
    </row>
    <row r="201" spans="1:8" ht="15">
      <c r="A201" s="38"/>
      <c r="B201" s="127"/>
      <c r="C201" s="11"/>
      <c r="D201" s="11"/>
      <c r="E201" s="128"/>
      <c r="F201" s="127"/>
      <c r="G201" s="127"/>
      <c r="H201" s="127"/>
    </row>
  </sheetData>
  <sheetProtection/>
  <mergeCells count="73">
    <mergeCell ref="A38:D38"/>
    <mergeCell ref="A25:H25"/>
    <mergeCell ref="A24:H24"/>
    <mergeCell ref="A20:H20"/>
    <mergeCell ref="A54:H54"/>
    <mergeCell ref="A94:D94"/>
    <mergeCell ref="A158:D158"/>
    <mergeCell ref="A161:H161"/>
    <mergeCell ref="F115:F116"/>
    <mergeCell ref="A164:D164"/>
    <mergeCell ref="A19:H19"/>
    <mergeCell ref="B99:B100"/>
    <mergeCell ref="A99:A100"/>
    <mergeCell ref="D99:D100"/>
    <mergeCell ref="F99:F100"/>
    <mergeCell ref="D193:E193"/>
    <mergeCell ref="A191:D191"/>
    <mergeCell ref="A174:H174"/>
    <mergeCell ref="A185:D185"/>
    <mergeCell ref="A172:D172"/>
    <mergeCell ref="A155:H155"/>
    <mergeCell ref="A166:H166"/>
    <mergeCell ref="A173:H173"/>
    <mergeCell ref="D62:D63"/>
    <mergeCell ref="A140:H140"/>
    <mergeCell ref="A111:D111"/>
    <mergeCell ref="A115:A116"/>
    <mergeCell ref="A147:H147"/>
    <mergeCell ref="A139:H139"/>
    <mergeCell ref="A138:D138"/>
    <mergeCell ref="D102:D103"/>
    <mergeCell ref="B102:B103"/>
    <mergeCell ref="A102:A103"/>
    <mergeCell ref="A79:H79"/>
    <mergeCell ref="A150:D150"/>
    <mergeCell ref="A145:D145"/>
    <mergeCell ref="A46:H46"/>
    <mergeCell ref="A69:H69"/>
    <mergeCell ref="A70:H70"/>
    <mergeCell ref="A96:H96"/>
    <mergeCell ref="A80:H80"/>
    <mergeCell ref="A89:H89"/>
    <mergeCell ref="A62:A63"/>
    <mergeCell ref="A78:D78"/>
    <mergeCell ref="A95:H95"/>
    <mergeCell ref="A106:A107"/>
    <mergeCell ref="A23:D23"/>
    <mergeCell ref="A45:D45"/>
    <mergeCell ref="A39:H39"/>
    <mergeCell ref="A26:H26"/>
    <mergeCell ref="F106:F107"/>
    <mergeCell ref="D104:D105"/>
    <mergeCell ref="A68:D68"/>
    <mergeCell ref="B104:B105"/>
    <mergeCell ref="F62:F63"/>
    <mergeCell ref="A88:D88"/>
    <mergeCell ref="F102:F103"/>
    <mergeCell ref="F104:F105"/>
    <mergeCell ref="A3:H3"/>
    <mergeCell ref="A7:D7"/>
    <mergeCell ref="A8:H8"/>
    <mergeCell ref="A9:H9"/>
    <mergeCell ref="A18:D18"/>
    <mergeCell ref="B106:B107"/>
    <mergeCell ref="A55:H55"/>
    <mergeCell ref="A53:D53"/>
    <mergeCell ref="A104:A105"/>
    <mergeCell ref="D115:D116"/>
    <mergeCell ref="B115:B116"/>
    <mergeCell ref="D106:D107"/>
    <mergeCell ref="A112:H112"/>
    <mergeCell ref="A113:H113"/>
    <mergeCell ref="A90:H9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  <rowBreaks count="4" manualBreakCount="4">
    <brk id="45" max="7" man="1"/>
    <brk id="79" max="7" man="1"/>
    <brk id="116" max="7" man="1"/>
    <brk id="1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9.421875" style="123" customWidth="1"/>
    <col min="2" max="2" width="9.00390625" style="123" customWidth="1"/>
    <col min="3" max="3" width="10.57421875" style="123" customWidth="1"/>
    <col min="4" max="4" width="48.421875" style="123" customWidth="1"/>
    <col min="5" max="5" width="15.421875" style="226" customWidth="1"/>
    <col min="6" max="6" width="29.00390625" style="123" customWidth="1"/>
    <col min="7" max="7" width="13.8515625" style="123" customWidth="1"/>
    <col min="8" max="8" width="11.57421875" style="123" customWidth="1"/>
  </cols>
  <sheetData>
    <row r="1" spans="1:8" ht="15">
      <c r="A1" s="321" t="s">
        <v>389</v>
      </c>
      <c r="B1" s="321"/>
      <c r="C1" s="321"/>
      <c r="D1" s="321"/>
      <c r="E1" s="321"/>
      <c r="F1" s="321"/>
      <c r="G1" s="321"/>
      <c r="H1" s="321"/>
    </row>
    <row r="2" spans="1:8" ht="15">
      <c r="A2" s="93"/>
      <c r="B2" s="93"/>
      <c r="C2" s="93"/>
      <c r="D2" s="104"/>
      <c r="E2" s="225"/>
      <c r="F2" s="93"/>
      <c r="G2" s="93"/>
      <c r="H2" s="94"/>
    </row>
    <row r="3" spans="1:8" ht="15">
      <c r="A3" s="319" t="s">
        <v>321</v>
      </c>
      <c r="B3" s="319"/>
      <c r="C3" s="319"/>
      <c r="D3" s="319"/>
      <c r="E3" s="319"/>
      <c r="F3" s="319"/>
      <c r="G3" s="319"/>
      <c r="H3" s="319"/>
    </row>
    <row r="4" spans="1:8" ht="25.5">
      <c r="A4" s="175" t="s">
        <v>1</v>
      </c>
      <c r="B4" s="175" t="s">
        <v>2</v>
      </c>
      <c r="C4" s="175" t="s">
        <v>230</v>
      </c>
      <c r="D4" s="175" t="s">
        <v>3</v>
      </c>
      <c r="E4" s="220" t="s">
        <v>4</v>
      </c>
      <c r="F4" s="175" t="s">
        <v>5</v>
      </c>
      <c r="G4" s="175" t="s">
        <v>6</v>
      </c>
      <c r="H4" s="175" t="s">
        <v>7</v>
      </c>
    </row>
    <row r="5" spans="1:8" ht="15">
      <c r="A5" s="177">
        <v>1</v>
      </c>
      <c r="B5" s="227" t="s">
        <v>8</v>
      </c>
      <c r="C5" s="176" t="s">
        <v>319</v>
      </c>
      <c r="D5" s="75" t="s">
        <v>209</v>
      </c>
      <c r="E5" s="13">
        <v>4000</v>
      </c>
      <c r="F5" s="144" t="s">
        <v>520</v>
      </c>
      <c r="G5" s="145" t="s">
        <v>529</v>
      </c>
      <c r="H5" s="177" t="s">
        <v>20</v>
      </c>
    </row>
    <row r="6" spans="1:8" ht="15">
      <c r="A6" s="177">
        <v>2</v>
      </c>
      <c r="B6" s="177" t="s">
        <v>10</v>
      </c>
      <c r="C6" s="176" t="s">
        <v>319</v>
      </c>
      <c r="D6" s="75" t="s">
        <v>525</v>
      </c>
      <c r="E6" s="13">
        <v>12320</v>
      </c>
      <c r="F6" s="144" t="s">
        <v>518</v>
      </c>
      <c r="G6" s="145" t="s">
        <v>529</v>
      </c>
      <c r="H6" s="177" t="s">
        <v>20</v>
      </c>
    </row>
    <row r="7" spans="1:8" ht="15">
      <c r="A7" s="177">
        <v>3</v>
      </c>
      <c r="B7" s="177" t="s">
        <v>207</v>
      </c>
      <c r="C7" s="176" t="s">
        <v>319</v>
      </c>
      <c r="D7" s="75" t="s">
        <v>211</v>
      </c>
      <c r="E7" s="13">
        <v>16000</v>
      </c>
      <c r="F7" s="144" t="s">
        <v>518</v>
      </c>
      <c r="G7" s="145" t="s">
        <v>529</v>
      </c>
      <c r="H7" s="177" t="s">
        <v>20</v>
      </c>
    </row>
    <row r="8" spans="1:8" ht="15">
      <c r="A8" s="177">
        <v>4</v>
      </c>
      <c r="B8" s="177" t="s">
        <v>208</v>
      </c>
      <c r="C8" s="176" t="s">
        <v>319</v>
      </c>
      <c r="D8" s="75" t="s">
        <v>212</v>
      </c>
      <c r="E8" s="13">
        <v>5400</v>
      </c>
      <c r="F8" s="144" t="s">
        <v>520</v>
      </c>
      <c r="G8" s="145" t="s">
        <v>529</v>
      </c>
      <c r="H8" s="177" t="s">
        <v>20</v>
      </c>
    </row>
    <row r="9" spans="1:8" ht="15">
      <c r="A9" s="177">
        <v>5</v>
      </c>
      <c r="B9" s="208" t="s">
        <v>277</v>
      </c>
      <c r="C9" s="176" t="s">
        <v>319</v>
      </c>
      <c r="D9" s="30" t="s">
        <v>544</v>
      </c>
      <c r="E9" s="13">
        <v>2100</v>
      </c>
      <c r="F9" s="144" t="s">
        <v>520</v>
      </c>
      <c r="G9" s="145" t="s">
        <v>529</v>
      </c>
      <c r="H9" s="177" t="s">
        <v>20</v>
      </c>
    </row>
    <row r="10" spans="1:8" ht="15">
      <c r="A10" s="208">
        <v>6</v>
      </c>
      <c r="B10" s="208" t="s">
        <v>278</v>
      </c>
      <c r="C10" s="176" t="s">
        <v>319</v>
      </c>
      <c r="D10" s="30" t="s">
        <v>215</v>
      </c>
      <c r="E10" s="13">
        <v>1670</v>
      </c>
      <c r="F10" s="144" t="s">
        <v>520</v>
      </c>
      <c r="G10" s="145" t="s">
        <v>529</v>
      </c>
      <c r="H10" s="177" t="s">
        <v>20</v>
      </c>
    </row>
    <row r="11" spans="1:8" ht="15">
      <c r="A11" s="208">
        <v>7</v>
      </c>
      <c r="B11" s="208" t="s">
        <v>279</v>
      </c>
      <c r="C11" s="176" t="s">
        <v>319</v>
      </c>
      <c r="D11" s="30" t="s">
        <v>731</v>
      </c>
      <c r="E11" s="13">
        <v>1950</v>
      </c>
      <c r="F11" s="144" t="s">
        <v>520</v>
      </c>
      <c r="G11" s="145" t="s">
        <v>529</v>
      </c>
      <c r="H11" s="177" t="s">
        <v>20</v>
      </c>
    </row>
    <row r="12" spans="1:8" ht="15">
      <c r="A12" s="208">
        <v>8</v>
      </c>
      <c r="B12" s="208" t="s">
        <v>280</v>
      </c>
      <c r="C12" s="176" t="s">
        <v>319</v>
      </c>
      <c r="D12" s="146" t="s">
        <v>732</v>
      </c>
      <c r="E12" s="13">
        <v>2055</v>
      </c>
      <c r="F12" s="144" t="s">
        <v>520</v>
      </c>
      <c r="G12" s="145" t="s">
        <v>529</v>
      </c>
      <c r="H12" s="177" t="s">
        <v>20</v>
      </c>
    </row>
    <row r="13" spans="1:8" ht="15">
      <c r="A13" s="208">
        <v>9</v>
      </c>
      <c r="B13" s="208" t="s">
        <v>281</v>
      </c>
      <c r="C13" s="176" t="s">
        <v>319</v>
      </c>
      <c r="D13" s="146" t="s">
        <v>733</v>
      </c>
      <c r="E13" s="13">
        <v>2250</v>
      </c>
      <c r="F13" s="144" t="s">
        <v>520</v>
      </c>
      <c r="G13" s="145" t="s">
        <v>529</v>
      </c>
      <c r="H13" s="177" t="s">
        <v>20</v>
      </c>
    </row>
    <row r="14" spans="1:8" ht="15">
      <c r="A14" s="208">
        <v>10</v>
      </c>
      <c r="B14" s="208" t="s">
        <v>282</v>
      </c>
      <c r="C14" s="176" t="s">
        <v>319</v>
      </c>
      <c r="D14" s="30" t="s">
        <v>214</v>
      </c>
      <c r="E14" s="13">
        <v>1700</v>
      </c>
      <c r="F14" s="144" t="s">
        <v>520</v>
      </c>
      <c r="G14" s="145" t="s">
        <v>529</v>
      </c>
      <c r="H14" s="177" t="s">
        <v>20</v>
      </c>
    </row>
    <row r="15" spans="1:8" ht="15">
      <c r="A15" s="208">
        <v>11</v>
      </c>
      <c r="B15" s="208" t="s">
        <v>283</v>
      </c>
      <c r="C15" s="176" t="s">
        <v>319</v>
      </c>
      <c r="D15" s="178" t="s">
        <v>526</v>
      </c>
      <c r="E15" s="13">
        <v>13875</v>
      </c>
      <c r="F15" s="144" t="s">
        <v>518</v>
      </c>
      <c r="G15" s="145" t="s">
        <v>529</v>
      </c>
      <c r="H15" s="177" t="s">
        <v>20</v>
      </c>
    </row>
    <row r="16" spans="1:8" ht="15">
      <c r="A16" s="208">
        <v>12</v>
      </c>
      <c r="B16" s="208" t="s">
        <v>795</v>
      </c>
      <c r="C16" s="176" t="s">
        <v>319</v>
      </c>
      <c r="D16" s="178" t="s">
        <v>734</v>
      </c>
      <c r="E16" s="13">
        <v>5075</v>
      </c>
      <c r="F16" s="144" t="s">
        <v>520</v>
      </c>
      <c r="G16" s="145" t="s">
        <v>529</v>
      </c>
      <c r="H16" s="177" t="s">
        <v>20</v>
      </c>
    </row>
    <row r="17" spans="1:8" ht="15">
      <c r="A17" s="208">
        <v>13</v>
      </c>
      <c r="B17" s="208" t="s">
        <v>796</v>
      </c>
      <c r="C17" s="176" t="s">
        <v>319</v>
      </c>
      <c r="D17" s="30" t="s">
        <v>216</v>
      </c>
      <c r="E17" s="13">
        <v>1700</v>
      </c>
      <c r="F17" s="144" t="s">
        <v>520</v>
      </c>
      <c r="G17" s="145" t="s">
        <v>529</v>
      </c>
      <c r="H17" s="177" t="s">
        <v>20</v>
      </c>
    </row>
    <row r="18" spans="1:8" ht="15">
      <c r="A18" s="208">
        <v>14</v>
      </c>
      <c r="B18" s="208" t="s">
        <v>797</v>
      </c>
      <c r="C18" s="176" t="s">
        <v>319</v>
      </c>
      <c r="D18" s="146" t="s">
        <v>735</v>
      </c>
      <c r="E18" s="13">
        <v>5625</v>
      </c>
      <c r="F18" s="144" t="s">
        <v>520</v>
      </c>
      <c r="G18" s="145" t="s">
        <v>529</v>
      </c>
      <c r="H18" s="177" t="s">
        <v>20</v>
      </c>
    </row>
    <row r="19" spans="1:8" ht="15">
      <c r="A19" s="208">
        <v>15</v>
      </c>
      <c r="B19" s="208" t="s">
        <v>798</v>
      </c>
      <c r="C19" s="176" t="s">
        <v>319</v>
      </c>
      <c r="D19" s="75" t="s">
        <v>736</v>
      </c>
      <c r="E19" s="13">
        <v>4700</v>
      </c>
      <c r="F19" s="144" t="s">
        <v>520</v>
      </c>
      <c r="G19" s="145" t="s">
        <v>529</v>
      </c>
      <c r="H19" s="177" t="s">
        <v>20</v>
      </c>
    </row>
    <row r="20" spans="1:8" ht="15">
      <c r="A20" s="208">
        <v>16</v>
      </c>
      <c r="B20" s="208" t="s">
        <v>799</v>
      </c>
      <c r="C20" s="176" t="s">
        <v>319</v>
      </c>
      <c r="D20" s="75" t="s">
        <v>527</v>
      </c>
      <c r="E20" s="13">
        <v>1720</v>
      </c>
      <c r="F20" s="144" t="s">
        <v>520</v>
      </c>
      <c r="G20" s="145" t="s">
        <v>529</v>
      </c>
      <c r="H20" s="177" t="s">
        <v>20</v>
      </c>
    </row>
    <row r="21" spans="1:8" ht="15">
      <c r="A21" s="208">
        <v>17</v>
      </c>
      <c r="B21" s="208" t="s">
        <v>800</v>
      </c>
      <c r="C21" s="176" t="s">
        <v>319</v>
      </c>
      <c r="D21" s="75" t="s">
        <v>213</v>
      </c>
      <c r="E21" s="13">
        <v>5800</v>
      </c>
      <c r="F21" s="144" t="s">
        <v>520</v>
      </c>
      <c r="G21" s="145" t="s">
        <v>529</v>
      </c>
      <c r="H21" s="177" t="s">
        <v>20</v>
      </c>
    </row>
    <row r="22" spans="1:8" ht="15">
      <c r="A22" s="208">
        <v>18</v>
      </c>
      <c r="B22" s="208" t="s">
        <v>801</v>
      </c>
      <c r="C22" s="176" t="s">
        <v>319</v>
      </c>
      <c r="D22" s="146" t="s">
        <v>217</v>
      </c>
      <c r="E22" s="13">
        <v>8700</v>
      </c>
      <c r="F22" s="144" t="s">
        <v>518</v>
      </c>
      <c r="G22" s="145" t="s">
        <v>529</v>
      </c>
      <c r="H22" s="177" t="s">
        <v>20</v>
      </c>
    </row>
    <row r="23" spans="1:8" ht="15">
      <c r="A23" s="208">
        <v>19</v>
      </c>
      <c r="B23" s="208" t="s">
        <v>802</v>
      </c>
      <c r="C23" s="176" t="s">
        <v>319</v>
      </c>
      <c r="D23" s="75" t="s">
        <v>528</v>
      </c>
      <c r="E23" s="13">
        <v>1600</v>
      </c>
      <c r="F23" s="144" t="s">
        <v>520</v>
      </c>
      <c r="G23" s="145" t="s">
        <v>529</v>
      </c>
      <c r="H23" s="177" t="s">
        <v>20</v>
      </c>
    </row>
    <row r="24" spans="1:8" ht="15">
      <c r="A24" s="208">
        <v>20</v>
      </c>
      <c r="B24" s="208" t="s">
        <v>803</v>
      </c>
      <c r="C24" s="176" t="s">
        <v>319</v>
      </c>
      <c r="D24" s="75" t="s">
        <v>545</v>
      </c>
      <c r="E24" s="13">
        <v>2860</v>
      </c>
      <c r="F24" s="144" t="s">
        <v>520</v>
      </c>
      <c r="G24" s="145" t="s">
        <v>529</v>
      </c>
      <c r="H24" s="177" t="s">
        <v>20</v>
      </c>
    </row>
    <row r="25" spans="1:8" ht="15">
      <c r="A25" s="208">
        <v>21</v>
      </c>
      <c r="B25" s="208" t="s">
        <v>804</v>
      </c>
      <c r="C25" s="176" t="s">
        <v>319</v>
      </c>
      <c r="D25" s="75" t="s">
        <v>737</v>
      </c>
      <c r="E25" s="13">
        <v>330</v>
      </c>
      <c r="F25" s="144" t="s">
        <v>520</v>
      </c>
      <c r="G25" s="145" t="s">
        <v>529</v>
      </c>
      <c r="H25" s="177" t="s">
        <v>20</v>
      </c>
    </row>
    <row r="26" spans="1:8" ht="15">
      <c r="A26" s="208">
        <v>22</v>
      </c>
      <c r="B26" s="208" t="s">
        <v>805</v>
      </c>
      <c r="C26" s="176" t="s">
        <v>319</v>
      </c>
      <c r="D26" s="75" t="s">
        <v>546</v>
      </c>
      <c r="E26" s="13">
        <v>600</v>
      </c>
      <c r="F26" s="144" t="s">
        <v>520</v>
      </c>
      <c r="G26" s="145" t="s">
        <v>529</v>
      </c>
      <c r="H26" s="177" t="s">
        <v>20</v>
      </c>
    </row>
    <row r="27" spans="1:8" ht="15">
      <c r="A27" s="208">
        <v>23</v>
      </c>
      <c r="B27" s="208" t="s">
        <v>806</v>
      </c>
      <c r="C27" s="176" t="s">
        <v>319</v>
      </c>
      <c r="D27" s="75" t="s">
        <v>738</v>
      </c>
      <c r="E27" s="13">
        <v>3770</v>
      </c>
      <c r="F27" s="144" t="s">
        <v>520</v>
      </c>
      <c r="G27" s="145" t="s">
        <v>529</v>
      </c>
      <c r="H27" s="177" t="s">
        <v>20</v>
      </c>
    </row>
    <row r="28" spans="1:8" ht="15">
      <c r="A28" s="208">
        <v>24</v>
      </c>
      <c r="B28" s="208" t="s">
        <v>807</v>
      </c>
      <c r="C28" s="176" t="s">
        <v>319</v>
      </c>
      <c r="D28" s="75" t="s">
        <v>739</v>
      </c>
      <c r="E28" s="13">
        <v>4100</v>
      </c>
      <c r="F28" s="144" t="s">
        <v>520</v>
      </c>
      <c r="G28" s="145" t="s">
        <v>529</v>
      </c>
      <c r="H28" s="177" t="s">
        <v>20</v>
      </c>
    </row>
    <row r="29" spans="1:8" ht="15">
      <c r="A29" s="208">
        <v>25</v>
      </c>
      <c r="B29" s="208" t="s">
        <v>808</v>
      </c>
      <c r="C29" s="176" t="s">
        <v>319</v>
      </c>
      <c r="D29" s="75" t="s">
        <v>740</v>
      </c>
      <c r="E29" s="13">
        <v>4500</v>
      </c>
      <c r="F29" s="144" t="s">
        <v>520</v>
      </c>
      <c r="G29" s="145" t="s">
        <v>529</v>
      </c>
      <c r="H29" s="208" t="s">
        <v>20</v>
      </c>
    </row>
    <row r="30" spans="1:8" ht="15">
      <c r="A30" s="208">
        <v>26</v>
      </c>
      <c r="B30" s="208" t="s">
        <v>809</v>
      </c>
      <c r="C30" s="207" t="s">
        <v>319</v>
      </c>
      <c r="D30" s="75" t="s">
        <v>741</v>
      </c>
      <c r="E30" s="13">
        <v>670</v>
      </c>
      <c r="F30" s="144" t="s">
        <v>520</v>
      </c>
      <c r="G30" s="145" t="s">
        <v>529</v>
      </c>
      <c r="H30" s="208" t="s">
        <v>20</v>
      </c>
    </row>
    <row r="31" spans="1:8" ht="15">
      <c r="A31" s="208">
        <v>27</v>
      </c>
      <c r="B31" s="208" t="s">
        <v>810</v>
      </c>
      <c r="C31" s="207" t="s">
        <v>319</v>
      </c>
      <c r="D31" s="75" t="s">
        <v>742</v>
      </c>
      <c r="E31" s="13">
        <v>670</v>
      </c>
      <c r="F31" s="144" t="s">
        <v>520</v>
      </c>
      <c r="G31" s="145" t="s">
        <v>529</v>
      </c>
      <c r="H31" s="208" t="s">
        <v>20</v>
      </c>
    </row>
    <row r="32" spans="1:8" ht="15">
      <c r="A32" s="208">
        <v>28</v>
      </c>
      <c r="B32" s="208" t="s">
        <v>811</v>
      </c>
      <c r="C32" s="207" t="s">
        <v>319</v>
      </c>
      <c r="D32" s="75" t="s">
        <v>743</v>
      </c>
      <c r="E32" s="13">
        <v>335</v>
      </c>
      <c r="F32" s="144" t="s">
        <v>520</v>
      </c>
      <c r="G32" s="145" t="s">
        <v>529</v>
      </c>
      <c r="H32" s="208" t="s">
        <v>20</v>
      </c>
    </row>
    <row r="33" spans="1:8" ht="15">
      <c r="A33" s="208">
        <v>29</v>
      </c>
      <c r="B33" s="208" t="s">
        <v>812</v>
      </c>
      <c r="C33" s="207" t="s">
        <v>319</v>
      </c>
      <c r="D33" s="75" t="s">
        <v>744</v>
      </c>
      <c r="E33" s="13">
        <v>670</v>
      </c>
      <c r="F33" s="144" t="s">
        <v>520</v>
      </c>
      <c r="G33" s="145" t="s">
        <v>529</v>
      </c>
      <c r="H33" s="208" t="s">
        <v>20</v>
      </c>
    </row>
    <row r="34" spans="1:8" ht="15">
      <c r="A34" s="208">
        <v>30</v>
      </c>
      <c r="B34" s="208" t="s">
        <v>813</v>
      </c>
      <c r="C34" s="207" t="s">
        <v>319</v>
      </c>
      <c r="D34" s="30" t="s">
        <v>548</v>
      </c>
      <c r="E34" s="13">
        <v>76000</v>
      </c>
      <c r="F34" s="144" t="s">
        <v>519</v>
      </c>
      <c r="G34" s="145" t="s">
        <v>529</v>
      </c>
      <c r="H34" s="208" t="s">
        <v>20</v>
      </c>
    </row>
    <row r="35" spans="1:8" ht="15">
      <c r="A35" s="208">
        <v>31</v>
      </c>
      <c r="B35" s="208" t="s">
        <v>814</v>
      </c>
      <c r="C35" s="207" t="s">
        <v>319</v>
      </c>
      <c r="D35" s="30" t="s">
        <v>583</v>
      </c>
      <c r="E35" s="13">
        <v>5500</v>
      </c>
      <c r="F35" s="144" t="s">
        <v>520</v>
      </c>
      <c r="G35" s="145" t="s">
        <v>529</v>
      </c>
      <c r="H35" s="208" t="s">
        <v>20</v>
      </c>
    </row>
    <row r="36" spans="1:8" ht="15">
      <c r="A36" s="208">
        <v>32</v>
      </c>
      <c r="B36" s="208" t="s">
        <v>815</v>
      </c>
      <c r="C36" s="207" t="s">
        <v>319</v>
      </c>
      <c r="D36" s="146" t="s">
        <v>549</v>
      </c>
      <c r="E36" s="13">
        <v>4670</v>
      </c>
      <c r="F36" s="144" t="s">
        <v>520</v>
      </c>
      <c r="G36" s="145" t="s">
        <v>529</v>
      </c>
      <c r="H36" s="208" t="s">
        <v>20</v>
      </c>
    </row>
    <row r="37" spans="1:8" ht="15">
      <c r="A37" s="208">
        <v>33</v>
      </c>
      <c r="B37" s="208" t="s">
        <v>816</v>
      </c>
      <c r="C37" s="207" t="s">
        <v>319</v>
      </c>
      <c r="D37" s="146" t="s">
        <v>745</v>
      </c>
      <c r="E37" s="13">
        <v>900</v>
      </c>
      <c r="F37" s="144" t="s">
        <v>520</v>
      </c>
      <c r="G37" s="145" t="s">
        <v>529</v>
      </c>
      <c r="H37" s="208" t="s">
        <v>20</v>
      </c>
    </row>
    <row r="38" spans="1:8" ht="15">
      <c r="A38" s="208">
        <v>34</v>
      </c>
      <c r="B38" s="208" t="s">
        <v>817</v>
      </c>
      <c r="C38" s="176" t="s">
        <v>319</v>
      </c>
      <c r="D38" s="146" t="s">
        <v>550</v>
      </c>
      <c r="E38" s="13">
        <v>34000</v>
      </c>
      <c r="F38" s="144" t="s">
        <v>1035</v>
      </c>
      <c r="G38" s="145" t="s">
        <v>529</v>
      </c>
      <c r="H38" s="208" t="s">
        <v>20</v>
      </c>
    </row>
    <row r="39" spans="1:8" ht="15">
      <c r="A39" s="208">
        <v>35</v>
      </c>
      <c r="B39" s="208" t="s">
        <v>818</v>
      </c>
      <c r="C39" s="176" t="s">
        <v>319</v>
      </c>
      <c r="D39" s="146" t="s">
        <v>551</v>
      </c>
      <c r="E39" s="13">
        <v>7250</v>
      </c>
      <c r="F39" s="144" t="s">
        <v>518</v>
      </c>
      <c r="G39" s="145" t="s">
        <v>529</v>
      </c>
      <c r="H39" s="177" t="s">
        <v>20</v>
      </c>
    </row>
    <row r="40" spans="1:8" ht="15">
      <c r="A40" s="208">
        <v>36</v>
      </c>
      <c r="B40" s="208" t="s">
        <v>819</v>
      </c>
      <c r="C40" s="176" t="s">
        <v>319</v>
      </c>
      <c r="D40" s="146" t="s">
        <v>552</v>
      </c>
      <c r="E40" s="13">
        <v>4000</v>
      </c>
      <c r="F40" s="144" t="s">
        <v>520</v>
      </c>
      <c r="G40" s="145" t="s">
        <v>529</v>
      </c>
      <c r="H40" s="177" t="s">
        <v>20</v>
      </c>
    </row>
    <row r="41" spans="1:8" ht="15">
      <c r="A41" s="208">
        <v>37</v>
      </c>
      <c r="B41" s="208" t="s">
        <v>820</v>
      </c>
      <c r="C41" s="176" t="s">
        <v>319</v>
      </c>
      <c r="D41" s="146" t="s">
        <v>553</v>
      </c>
      <c r="E41" s="13">
        <v>648</v>
      </c>
      <c r="F41" s="144" t="s">
        <v>520</v>
      </c>
      <c r="G41" s="145" t="s">
        <v>529</v>
      </c>
      <c r="H41" s="177" t="s">
        <v>20</v>
      </c>
    </row>
    <row r="42" spans="1:8" ht="15">
      <c r="A42" s="208">
        <v>38</v>
      </c>
      <c r="B42" s="208" t="s">
        <v>821</v>
      </c>
      <c r="C42" s="176" t="s">
        <v>319</v>
      </c>
      <c r="D42" s="146" t="s">
        <v>582</v>
      </c>
      <c r="E42" s="13">
        <v>2500</v>
      </c>
      <c r="F42" s="144" t="s">
        <v>520</v>
      </c>
      <c r="G42" s="145" t="s">
        <v>529</v>
      </c>
      <c r="H42" s="177" t="s">
        <v>20</v>
      </c>
    </row>
    <row r="43" spans="1:8" ht="15">
      <c r="A43" s="208">
        <v>39</v>
      </c>
      <c r="B43" s="208" t="s">
        <v>822</v>
      </c>
      <c r="C43" s="176" t="s">
        <v>319</v>
      </c>
      <c r="D43" s="146" t="s">
        <v>581</v>
      </c>
      <c r="E43" s="13">
        <v>1320</v>
      </c>
      <c r="F43" s="144" t="s">
        <v>520</v>
      </c>
      <c r="G43" s="145" t="s">
        <v>529</v>
      </c>
      <c r="H43" s="177" t="s">
        <v>20</v>
      </c>
    </row>
    <row r="44" spans="1:8" ht="15">
      <c r="A44" s="208">
        <v>40</v>
      </c>
      <c r="B44" s="208" t="s">
        <v>823</v>
      </c>
      <c r="C44" s="176" t="s">
        <v>319</v>
      </c>
      <c r="D44" s="146" t="s">
        <v>554</v>
      </c>
      <c r="E44" s="13">
        <v>205</v>
      </c>
      <c r="F44" s="144" t="s">
        <v>520</v>
      </c>
      <c r="G44" s="145" t="s">
        <v>529</v>
      </c>
      <c r="H44" s="177" t="s">
        <v>20</v>
      </c>
    </row>
    <row r="45" spans="1:8" ht="15">
      <c r="A45" s="208">
        <v>41</v>
      </c>
      <c r="B45" s="208" t="s">
        <v>824</v>
      </c>
      <c r="C45" s="176" t="s">
        <v>319</v>
      </c>
      <c r="D45" s="146" t="s">
        <v>555</v>
      </c>
      <c r="E45" s="13">
        <v>400</v>
      </c>
      <c r="F45" s="144" t="s">
        <v>520</v>
      </c>
      <c r="G45" s="145" t="s">
        <v>529</v>
      </c>
      <c r="H45" s="177" t="s">
        <v>20</v>
      </c>
    </row>
    <row r="46" spans="1:8" ht="15">
      <c r="A46" s="208">
        <v>42</v>
      </c>
      <c r="B46" s="208" t="s">
        <v>825</v>
      </c>
      <c r="C46" s="176" t="s">
        <v>319</v>
      </c>
      <c r="D46" s="146" t="s">
        <v>556</v>
      </c>
      <c r="E46" s="13">
        <v>1200</v>
      </c>
      <c r="F46" s="144" t="s">
        <v>520</v>
      </c>
      <c r="G46" s="145" t="s">
        <v>529</v>
      </c>
      <c r="H46" s="177" t="s">
        <v>20</v>
      </c>
    </row>
    <row r="47" spans="1:8" ht="15">
      <c r="A47" s="208">
        <v>43</v>
      </c>
      <c r="B47" s="208" t="s">
        <v>826</v>
      </c>
      <c r="C47" s="176" t="s">
        <v>319</v>
      </c>
      <c r="D47" s="146" t="s">
        <v>557</v>
      </c>
      <c r="E47" s="13">
        <v>150</v>
      </c>
      <c r="F47" s="144" t="s">
        <v>520</v>
      </c>
      <c r="G47" s="145" t="s">
        <v>529</v>
      </c>
      <c r="H47" s="177" t="s">
        <v>20</v>
      </c>
    </row>
    <row r="48" spans="1:8" ht="15">
      <c r="A48" s="208">
        <v>44</v>
      </c>
      <c r="B48" s="208" t="s">
        <v>827</v>
      </c>
      <c r="C48" s="176" t="s">
        <v>319</v>
      </c>
      <c r="D48" s="146" t="s">
        <v>558</v>
      </c>
      <c r="E48" s="13">
        <v>145</v>
      </c>
      <c r="F48" s="144" t="s">
        <v>520</v>
      </c>
      <c r="G48" s="145" t="s">
        <v>529</v>
      </c>
      <c r="H48" s="177" t="s">
        <v>20</v>
      </c>
    </row>
    <row r="49" spans="1:8" ht="15">
      <c r="A49" s="208">
        <v>45</v>
      </c>
      <c r="B49" s="208" t="s">
        <v>828</v>
      </c>
      <c r="C49" s="176" t="s">
        <v>319</v>
      </c>
      <c r="D49" s="146" t="s">
        <v>559</v>
      </c>
      <c r="E49" s="13">
        <v>1240</v>
      </c>
      <c r="F49" s="144" t="s">
        <v>520</v>
      </c>
      <c r="G49" s="145" t="s">
        <v>529</v>
      </c>
      <c r="H49" s="177" t="s">
        <v>20</v>
      </c>
    </row>
    <row r="50" spans="1:8" ht="15">
      <c r="A50" s="208">
        <v>46</v>
      </c>
      <c r="B50" s="208" t="s">
        <v>829</v>
      </c>
      <c r="C50" s="176" t="s">
        <v>319</v>
      </c>
      <c r="D50" s="146" t="s">
        <v>560</v>
      </c>
      <c r="E50" s="13">
        <v>840</v>
      </c>
      <c r="F50" s="144" t="s">
        <v>520</v>
      </c>
      <c r="G50" s="145" t="s">
        <v>529</v>
      </c>
      <c r="H50" s="177" t="s">
        <v>20</v>
      </c>
    </row>
    <row r="51" spans="1:8" ht="15">
      <c r="A51" s="208">
        <v>47</v>
      </c>
      <c r="B51" s="208" t="s">
        <v>830</v>
      </c>
      <c r="C51" s="176" t="s">
        <v>319</v>
      </c>
      <c r="D51" s="146" t="s">
        <v>746</v>
      </c>
      <c r="E51" s="13">
        <v>250</v>
      </c>
      <c r="F51" s="144" t="s">
        <v>520</v>
      </c>
      <c r="G51" s="145" t="s">
        <v>529</v>
      </c>
      <c r="H51" s="177" t="s">
        <v>20</v>
      </c>
    </row>
    <row r="52" spans="1:8" ht="15">
      <c r="A52" s="208">
        <v>48</v>
      </c>
      <c r="B52" s="208" t="s">
        <v>831</v>
      </c>
      <c r="C52" s="176" t="s">
        <v>319</v>
      </c>
      <c r="D52" s="146" t="s">
        <v>561</v>
      </c>
      <c r="E52" s="13">
        <v>31</v>
      </c>
      <c r="F52" s="144" t="s">
        <v>520</v>
      </c>
      <c r="G52" s="145" t="s">
        <v>529</v>
      </c>
      <c r="H52" s="177" t="s">
        <v>20</v>
      </c>
    </row>
    <row r="53" spans="1:8" ht="15">
      <c r="A53" s="208">
        <v>49</v>
      </c>
      <c r="B53" s="208" t="s">
        <v>832</v>
      </c>
      <c r="C53" s="176" t="s">
        <v>319</v>
      </c>
      <c r="D53" s="146" t="s">
        <v>562</v>
      </c>
      <c r="E53" s="13">
        <v>750</v>
      </c>
      <c r="F53" s="144" t="s">
        <v>520</v>
      </c>
      <c r="G53" s="145" t="s">
        <v>529</v>
      </c>
      <c r="H53" s="177" t="s">
        <v>20</v>
      </c>
    </row>
    <row r="54" spans="1:8" ht="15">
      <c r="A54" s="208">
        <v>50</v>
      </c>
      <c r="B54" s="208" t="s">
        <v>833</v>
      </c>
      <c r="C54" s="176" t="s">
        <v>319</v>
      </c>
      <c r="D54" s="146" t="s">
        <v>580</v>
      </c>
      <c r="E54" s="13">
        <v>2000</v>
      </c>
      <c r="F54" s="144" t="s">
        <v>520</v>
      </c>
      <c r="G54" s="145" t="s">
        <v>529</v>
      </c>
      <c r="H54" s="177" t="s">
        <v>20</v>
      </c>
    </row>
    <row r="55" spans="1:8" ht="15">
      <c r="A55" s="208">
        <v>51</v>
      </c>
      <c r="B55" s="208" t="s">
        <v>834</v>
      </c>
      <c r="C55" s="176" t="s">
        <v>319</v>
      </c>
      <c r="D55" s="146" t="s">
        <v>579</v>
      </c>
      <c r="E55" s="13">
        <v>2700</v>
      </c>
      <c r="F55" s="144" t="s">
        <v>520</v>
      </c>
      <c r="G55" s="145" t="s">
        <v>529</v>
      </c>
      <c r="H55" s="177" t="s">
        <v>20</v>
      </c>
    </row>
    <row r="56" spans="1:8" ht="15">
      <c r="A56" s="208">
        <v>52</v>
      </c>
      <c r="B56" s="208" t="s">
        <v>835</v>
      </c>
      <c r="C56" s="176" t="s">
        <v>319</v>
      </c>
      <c r="D56" s="146" t="s">
        <v>578</v>
      </c>
      <c r="E56" s="13">
        <v>1200</v>
      </c>
      <c r="F56" s="144" t="s">
        <v>520</v>
      </c>
      <c r="G56" s="145" t="s">
        <v>529</v>
      </c>
      <c r="H56" s="177" t="s">
        <v>20</v>
      </c>
    </row>
    <row r="57" spans="1:8" ht="15">
      <c r="A57" s="208">
        <v>53</v>
      </c>
      <c r="B57" s="208" t="s">
        <v>836</v>
      </c>
      <c r="C57" s="176" t="s">
        <v>319</v>
      </c>
      <c r="D57" s="146" t="s">
        <v>577</v>
      </c>
      <c r="E57" s="13">
        <v>400</v>
      </c>
      <c r="F57" s="144" t="s">
        <v>520</v>
      </c>
      <c r="G57" s="145" t="s">
        <v>529</v>
      </c>
      <c r="H57" s="177" t="s">
        <v>20</v>
      </c>
    </row>
    <row r="58" spans="1:8" ht="15">
      <c r="A58" s="208">
        <v>54</v>
      </c>
      <c r="B58" s="208" t="s">
        <v>837</v>
      </c>
      <c r="C58" s="176" t="s">
        <v>319</v>
      </c>
      <c r="D58" s="146" t="s">
        <v>576</v>
      </c>
      <c r="E58" s="13">
        <v>120</v>
      </c>
      <c r="F58" s="144" t="s">
        <v>520</v>
      </c>
      <c r="G58" s="145" t="s">
        <v>529</v>
      </c>
      <c r="H58" s="177" t="s">
        <v>20</v>
      </c>
    </row>
    <row r="59" spans="1:8" ht="15">
      <c r="A59" s="208">
        <v>55</v>
      </c>
      <c r="B59" s="208" t="s">
        <v>838</v>
      </c>
      <c r="C59" s="176" t="s">
        <v>319</v>
      </c>
      <c r="D59" s="146" t="s">
        <v>575</v>
      </c>
      <c r="E59" s="13">
        <v>150</v>
      </c>
      <c r="F59" s="144" t="s">
        <v>520</v>
      </c>
      <c r="G59" s="145" t="s">
        <v>529</v>
      </c>
      <c r="H59" s="177" t="s">
        <v>20</v>
      </c>
    </row>
    <row r="60" spans="1:8" ht="15">
      <c r="A60" s="208">
        <v>56</v>
      </c>
      <c r="B60" s="208" t="s">
        <v>839</v>
      </c>
      <c r="C60" s="176" t="s">
        <v>319</v>
      </c>
      <c r="D60" s="146" t="s">
        <v>574</v>
      </c>
      <c r="E60" s="13">
        <v>10</v>
      </c>
      <c r="F60" s="144" t="s">
        <v>520</v>
      </c>
      <c r="G60" s="145" t="s">
        <v>529</v>
      </c>
      <c r="H60" s="177" t="s">
        <v>20</v>
      </c>
    </row>
    <row r="61" spans="1:8" ht="15">
      <c r="A61" s="208">
        <v>57</v>
      </c>
      <c r="B61" s="208" t="s">
        <v>840</v>
      </c>
      <c r="C61" s="176" t="s">
        <v>319</v>
      </c>
      <c r="D61" s="146" t="s">
        <v>563</v>
      </c>
      <c r="E61" s="13">
        <v>2500</v>
      </c>
      <c r="F61" s="144" t="s">
        <v>520</v>
      </c>
      <c r="G61" s="145" t="s">
        <v>529</v>
      </c>
      <c r="H61" s="177" t="s">
        <v>20</v>
      </c>
    </row>
    <row r="62" spans="1:8" ht="15">
      <c r="A62" s="208">
        <v>58</v>
      </c>
      <c r="B62" s="208" t="s">
        <v>841</v>
      </c>
      <c r="C62" s="176" t="s">
        <v>319</v>
      </c>
      <c r="D62" s="146" t="s">
        <v>564</v>
      </c>
      <c r="E62" s="13">
        <v>6300</v>
      </c>
      <c r="F62" s="144" t="s">
        <v>518</v>
      </c>
      <c r="G62" s="145" t="s">
        <v>529</v>
      </c>
      <c r="H62" s="177" t="s">
        <v>20</v>
      </c>
    </row>
    <row r="63" spans="1:8" ht="15">
      <c r="A63" s="208">
        <v>59</v>
      </c>
      <c r="B63" s="208" t="s">
        <v>842</v>
      </c>
      <c r="C63" s="176" t="s">
        <v>319</v>
      </c>
      <c r="D63" s="146" t="s">
        <v>573</v>
      </c>
      <c r="E63" s="13">
        <v>1040</v>
      </c>
      <c r="F63" s="144" t="s">
        <v>520</v>
      </c>
      <c r="G63" s="145" t="s">
        <v>529</v>
      </c>
      <c r="H63" s="177" t="s">
        <v>20</v>
      </c>
    </row>
    <row r="64" spans="1:8" ht="15">
      <c r="A64" s="208">
        <v>60</v>
      </c>
      <c r="B64" s="208" t="s">
        <v>843</v>
      </c>
      <c r="C64" s="176" t="s">
        <v>319</v>
      </c>
      <c r="D64" s="146" t="s">
        <v>572</v>
      </c>
      <c r="E64" s="13">
        <v>856</v>
      </c>
      <c r="F64" s="144" t="s">
        <v>520</v>
      </c>
      <c r="G64" s="145" t="s">
        <v>529</v>
      </c>
      <c r="H64" s="177" t="s">
        <v>20</v>
      </c>
    </row>
    <row r="65" spans="1:8" ht="15">
      <c r="A65" s="208">
        <v>61</v>
      </c>
      <c r="B65" s="208" t="s">
        <v>844</v>
      </c>
      <c r="C65" s="176" t="s">
        <v>319</v>
      </c>
      <c r="D65" s="146" t="s">
        <v>565</v>
      </c>
      <c r="E65" s="13">
        <v>2420</v>
      </c>
      <c r="F65" s="144" t="s">
        <v>520</v>
      </c>
      <c r="G65" s="145" t="s">
        <v>529</v>
      </c>
      <c r="H65" s="177" t="s">
        <v>20</v>
      </c>
    </row>
    <row r="66" spans="1:8" ht="15">
      <c r="A66" s="208">
        <v>62</v>
      </c>
      <c r="B66" s="208" t="s">
        <v>845</v>
      </c>
      <c r="C66" s="176" t="s">
        <v>319</v>
      </c>
      <c r="D66" s="146" t="s">
        <v>566</v>
      </c>
      <c r="E66" s="13">
        <v>3325</v>
      </c>
      <c r="F66" s="144" t="s">
        <v>520</v>
      </c>
      <c r="G66" s="145" t="s">
        <v>529</v>
      </c>
      <c r="H66" s="177" t="s">
        <v>20</v>
      </c>
    </row>
    <row r="67" spans="1:8" ht="15">
      <c r="A67" s="208">
        <v>63</v>
      </c>
      <c r="B67" s="208" t="s">
        <v>846</v>
      </c>
      <c r="C67" s="176" t="s">
        <v>319</v>
      </c>
      <c r="D67" s="146" t="s">
        <v>567</v>
      </c>
      <c r="E67" s="13">
        <v>750</v>
      </c>
      <c r="F67" s="144" t="s">
        <v>520</v>
      </c>
      <c r="G67" s="145" t="s">
        <v>529</v>
      </c>
      <c r="H67" s="177" t="s">
        <v>20</v>
      </c>
    </row>
    <row r="68" spans="1:8" ht="15">
      <c r="A68" s="208">
        <v>64</v>
      </c>
      <c r="B68" s="208" t="s">
        <v>847</v>
      </c>
      <c r="C68" s="176" t="s">
        <v>319</v>
      </c>
      <c r="D68" s="146" t="s">
        <v>568</v>
      </c>
      <c r="E68" s="13">
        <v>2000</v>
      </c>
      <c r="F68" s="144" t="s">
        <v>520</v>
      </c>
      <c r="G68" s="145" t="s">
        <v>529</v>
      </c>
      <c r="H68" s="177" t="s">
        <v>20</v>
      </c>
    </row>
    <row r="69" spans="1:8" ht="15">
      <c r="A69" s="208">
        <v>65</v>
      </c>
      <c r="B69" s="208" t="s">
        <v>848</v>
      </c>
      <c r="C69" s="176" t="s">
        <v>319</v>
      </c>
      <c r="D69" s="146" t="s">
        <v>569</v>
      </c>
      <c r="E69" s="13">
        <v>385</v>
      </c>
      <c r="F69" s="144" t="s">
        <v>520</v>
      </c>
      <c r="G69" s="145" t="s">
        <v>529</v>
      </c>
      <c r="H69" s="177" t="s">
        <v>20</v>
      </c>
    </row>
    <row r="70" spans="1:8" ht="15">
      <c r="A70" s="208">
        <v>66</v>
      </c>
      <c r="B70" s="208" t="s">
        <v>849</v>
      </c>
      <c r="C70" s="176" t="s">
        <v>319</v>
      </c>
      <c r="D70" s="146" t="s">
        <v>570</v>
      </c>
      <c r="E70" s="13">
        <v>160</v>
      </c>
      <c r="F70" s="144" t="s">
        <v>520</v>
      </c>
      <c r="G70" s="145" t="s">
        <v>529</v>
      </c>
      <c r="H70" s="177" t="s">
        <v>20</v>
      </c>
    </row>
    <row r="71" spans="1:8" ht="15">
      <c r="A71" s="208">
        <v>67</v>
      </c>
      <c r="B71" s="208" t="s">
        <v>850</v>
      </c>
      <c r="C71" s="176" t="s">
        <v>319</v>
      </c>
      <c r="D71" s="146" t="s">
        <v>607</v>
      </c>
      <c r="E71" s="13">
        <v>40</v>
      </c>
      <c r="F71" s="144" t="s">
        <v>520</v>
      </c>
      <c r="G71" s="145" t="s">
        <v>529</v>
      </c>
      <c r="H71" s="177" t="s">
        <v>20</v>
      </c>
    </row>
    <row r="72" spans="1:8" ht="15">
      <c r="A72" s="208">
        <v>68</v>
      </c>
      <c r="B72" s="208" t="s">
        <v>851</v>
      </c>
      <c r="C72" s="176" t="s">
        <v>319</v>
      </c>
      <c r="D72" s="146" t="s">
        <v>747</v>
      </c>
      <c r="E72" s="13">
        <v>100</v>
      </c>
      <c r="F72" s="144" t="s">
        <v>520</v>
      </c>
      <c r="G72" s="145" t="s">
        <v>529</v>
      </c>
      <c r="H72" s="208" t="s">
        <v>20</v>
      </c>
    </row>
    <row r="73" spans="1:8" ht="15">
      <c r="A73" s="208">
        <v>69</v>
      </c>
      <c r="B73" s="208" t="s">
        <v>852</v>
      </c>
      <c r="C73" s="207" t="s">
        <v>792</v>
      </c>
      <c r="D73" s="146" t="s">
        <v>608</v>
      </c>
      <c r="E73" s="13">
        <v>100</v>
      </c>
      <c r="F73" s="144" t="s">
        <v>520</v>
      </c>
      <c r="G73" s="145" t="s">
        <v>529</v>
      </c>
      <c r="H73" s="208" t="s">
        <v>20</v>
      </c>
    </row>
    <row r="74" spans="1:8" ht="15">
      <c r="A74" s="208">
        <v>70</v>
      </c>
      <c r="B74" s="208" t="s">
        <v>853</v>
      </c>
      <c r="C74" s="207" t="s">
        <v>793</v>
      </c>
      <c r="D74" s="146" t="s">
        <v>609</v>
      </c>
      <c r="E74" s="13">
        <v>500</v>
      </c>
      <c r="F74" s="144" t="s">
        <v>520</v>
      </c>
      <c r="G74" s="145" t="s">
        <v>529</v>
      </c>
      <c r="H74" s="208" t="s">
        <v>20</v>
      </c>
    </row>
    <row r="75" spans="1:8" ht="15">
      <c r="A75" s="208">
        <v>71</v>
      </c>
      <c r="B75" s="208" t="s">
        <v>854</v>
      </c>
      <c r="C75" s="176" t="s">
        <v>319</v>
      </c>
      <c r="D75" s="146" t="s">
        <v>571</v>
      </c>
      <c r="E75" s="13">
        <v>5000</v>
      </c>
      <c r="F75" s="144" t="s">
        <v>520</v>
      </c>
      <c r="G75" s="145" t="s">
        <v>529</v>
      </c>
      <c r="H75" s="177" t="s">
        <v>20</v>
      </c>
    </row>
    <row r="76" spans="1:8" ht="15">
      <c r="A76" s="320" t="s">
        <v>446</v>
      </c>
      <c r="B76" s="320"/>
      <c r="C76" s="320"/>
      <c r="D76" s="320"/>
      <c r="E76" s="9">
        <f>SUM(E5:E75)</f>
        <v>290800</v>
      </c>
      <c r="F76" s="177"/>
      <c r="G76" s="177"/>
      <c r="H76" s="75"/>
    </row>
    <row r="77" spans="1:8" ht="15">
      <c r="A77" s="124"/>
      <c r="B77" s="134"/>
      <c r="C77" s="134"/>
      <c r="D77" s="124"/>
      <c r="E77" s="82"/>
      <c r="F77" s="134"/>
      <c r="G77" s="134"/>
      <c r="H77" s="124"/>
    </row>
    <row r="78" spans="1:8" ht="15">
      <c r="A78" s="322" t="s">
        <v>794</v>
      </c>
      <c r="B78" s="322"/>
      <c r="C78" s="322"/>
      <c r="D78" s="322"/>
      <c r="E78" s="9">
        <f>E76</f>
        <v>290800</v>
      </c>
      <c r="F78" s="147"/>
      <c r="G78" s="147"/>
      <c r="H78" s="148"/>
    </row>
  </sheetData>
  <sheetProtection/>
  <mergeCells count="4">
    <mergeCell ref="A3:H3"/>
    <mergeCell ref="A76:D76"/>
    <mergeCell ref="A1:H1"/>
    <mergeCell ref="A78:D7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4" max="4" width="55.140625" style="0" customWidth="1"/>
    <col min="5" max="5" width="14.00390625" style="0" customWidth="1"/>
    <col min="6" max="6" width="23.57421875" style="0" customWidth="1"/>
    <col min="7" max="7" width="15.421875" style="0" customWidth="1"/>
  </cols>
  <sheetData>
    <row r="1" spans="1:8" ht="15">
      <c r="A1" s="8" t="s">
        <v>444</v>
      </c>
      <c r="B1" s="4"/>
      <c r="C1" s="5"/>
      <c r="D1" s="4"/>
      <c r="E1" s="3"/>
      <c r="F1" s="4"/>
      <c r="G1" s="4"/>
      <c r="H1" s="4"/>
    </row>
    <row r="2" spans="1:8" ht="15">
      <c r="A2" s="4"/>
      <c r="B2" s="4"/>
      <c r="C2" s="5"/>
      <c r="D2" s="4"/>
      <c r="E2" s="3"/>
      <c r="F2" s="4"/>
      <c r="G2" s="4"/>
      <c r="H2" s="4"/>
    </row>
    <row r="3" spans="1:8" ht="15">
      <c r="A3" s="323" t="s">
        <v>276</v>
      </c>
      <c r="B3" s="323"/>
      <c r="C3" s="323"/>
      <c r="D3" s="323"/>
      <c r="E3" s="323"/>
      <c r="F3" s="323"/>
      <c r="G3" s="323"/>
      <c r="H3" s="323"/>
    </row>
    <row r="4" spans="1:8" ht="50.25" customHeight="1">
      <c r="A4" s="25" t="s">
        <v>1</v>
      </c>
      <c r="B4" s="25" t="s">
        <v>2</v>
      </c>
      <c r="C4" s="26" t="s">
        <v>230</v>
      </c>
      <c r="D4" s="25" t="s">
        <v>3</v>
      </c>
      <c r="E4" s="12" t="s">
        <v>4</v>
      </c>
      <c r="F4" s="25" t="s">
        <v>5</v>
      </c>
      <c r="G4" s="25" t="s">
        <v>6</v>
      </c>
      <c r="H4" s="25" t="s">
        <v>7</v>
      </c>
    </row>
    <row r="5" spans="1:8" ht="15" customHeight="1">
      <c r="A5" s="27">
        <v>1</v>
      </c>
      <c r="B5" s="28" t="s">
        <v>8</v>
      </c>
      <c r="C5" s="29">
        <v>51108400</v>
      </c>
      <c r="D5" s="52" t="s">
        <v>50</v>
      </c>
      <c r="E5" s="53">
        <v>80200</v>
      </c>
      <c r="F5" s="54" t="s">
        <v>519</v>
      </c>
      <c r="G5" s="260" t="s">
        <v>597</v>
      </c>
      <c r="H5" s="260" t="s">
        <v>20</v>
      </c>
    </row>
    <row r="6" spans="1:8" ht="15" customHeight="1">
      <c r="A6" s="27">
        <v>2</v>
      </c>
      <c r="B6" s="27" t="s">
        <v>10</v>
      </c>
      <c r="C6" s="29">
        <v>51108400</v>
      </c>
      <c r="D6" s="52" t="s">
        <v>722</v>
      </c>
      <c r="E6" s="53">
        <v>5040</v>
      </c>
      <c r="F6" s="54" t="s">
        <v>520</v>
      </c>
      <c r="G6" s="260" t="s">
        <v>597</v>
      </c>
      <c r="H6" s="260" t="s">
        <v>20</v>
      </c>
    </row>
    <row r="7" spans="1:8" ht="15" customHeight="1">
      <c r="A7" s="27">
        <v>3</v>
      </c>
      <c r="B7" s="27" t="s">
        <v>207</v>
      </c>
      <c r="C7" s="29">
        <v>51108400</v>
      </c>
      <c r="D7" s="52" t="s">
        <v>723</v>
      </c>
      <c r="E7" s="53">
        <v>68620</v>
      </c>
      <c r="F7" s="54" t="s">
        <v>519</v>
      </c>
      <c r="G7" s="260" t="s">
        <v>597</v>
      </c>
      <c r="H7" s="260" t="s">
        <v>20</v>
      </c>
    </row>
    <row r="8" spans="1:8" ht="15" customHeight="1">
      <c r="A8" s="27">
        <v>4</v>
      </c>
      <c r="B8" s="27" t="s">
        <v>208</v>
      </c>
      <c r="C8" s="29">
        <v>51108400</v>
      </c>
      <c r="D8" s="55" t="s">
        <v>51</v>
      </c>
      <c r="E8" s="53">
        <v>22500</v>
      </c>
      <c r="F8" s="54" t="s">
        <v>518</v>
      </c>
      <c r="G8" s="260" t="s">
        <v>597</v>
      </c>
      <c r="H8" s="260" t="s">
        <v>20</v>
      </c>
    </row>
    <row r="9" spans="1:8" ht="15" customHeight="1">
      <c r="A9" s="27">
        <v>5</v>
      </c>
      <c r="B9" s="27" t="s">
        <v>277</v>
      </c>
      <c r="C9" s="29">
        <v>51108400</v>
      </c>
      <c r="D9" s="55" t="s">
        <v>52</v>
      </c>
      <c r="E9" s="53">
        <v>52900</v>
      </c>
      <c r="F9" s="54" t="s">
        <v>519</v>
      </c>
      <c r="G9" s="260" t="s">
        <v>597</v>
      </c>
      <c r="H9" s="260" t="s">
        <v>20</v>
      </c>
    </row>
    <row r="10" spans="1:8" ht="15" customHeight="1">
      <c r="A10" s="27">
        <v>6</v>
      </c>
      <c r="B10" s="27" t="s">
        <v>278</v>
      </c>
      <c r="C10" s="29">
        <v>51108400</v>
      </c>
      <c r="D10" s="52" t="s">
        <v>53</v>
      </c>
      <c r="E10" s="53">
        <v>7000</v>
      </c>
      <c r="F10" s="54" t="s">
        <v>518</v>
      </c>
      <c r="G10" s="260" t="s">
        <v>597</v>
      </c>
      <c r="H10" s="260" t="s">
        <v>20</v>
      </c>
    </row>
    <row r="11" spans="1:8" ht="15" customHeight="1">
      <c r="A11" s="27">
        <v>7</v>
      </c>
      <c r="B11" s="27" t="s">
        <v>279</v>
      </c>
      <c r="C11" s="29">
        <v>51108400</v>
      </c>
      <c r="D11" s="52" t="s">
        <v>54</v>
      </c>
      <c r="E11" s="53">
        <v>4170</v>
      </c>
      <c r="F11" s="54" t="s">
        <v>520</v>
      </c>
      <c r="G11" s="260" t="s">
        <v>597</v>
      </c>
      <c r="H11" s="260" t="s">
        <v>20</v>
      </c>
    </row>
    <row r="12" spans="1:8" ht="15" customHeight="1">
      <c r="A12" s="27">
        <v>8</v>
      </c>
      <c r="B12" s="27" t="s">
        <v>280</v>
      </c>
      <c r="C12" s="29">
        <v>51108400</v>
      </c>
      <c r="D12" s="52" t="s">
        <v>56</v>
      </c>
      <c r="E12" s="53">
        <v>94340</v>
      </c>
      <c r="F12" s="54" t="s">
        <v>519</v>
      </c>
      <c r="G12" s="260" t="s">
        <v>597</v>
      </c>
      <c r="H12" s="260" t="s">
        <v>20</v>
      </c>
    </row>
    <row r="13" spans="1:8" ht="15" customHeight="1">
      <c r="A13" s="27">
        <v>9</v>
      </c>
      <c r="B13" s="27" t="s">
        <v>281</v>
      </c>
      <c r="C13" s="29">
        <v>51108400</v>
      </c>
      <c r="D13" s="52" t="s">
        <v>55</v>
      </c>
      <c r="E13" s="53">
        <v>57400</v>
      </c>
      <c r="F13" s="54" t="s">
        <v>519</v>
      </c>
      <c r="G13" s="260" t="s">
        <v>597</v>
      </c>
      <c r="H13" s="260" t="s">
        <v>20</v>
      </c>
    </row>
    <row r="14" spans="1:8" ht="15" customHeight="1">
      <c r="A14" s="27">
        <v>10</v>
      </c>
      <c r="B14" s="27" t="s">
        <v>282</v>
      </c>
      <c r="C14" s="29">
        <v>51383000</v>
      </c>
      <c r="D14" s="52" t="s">
        <v>57</v>
      </c>
      <c r="E14" s="53">
        <v>59000</v>
      </c>
      <c r="F14" s="54" t="s">
        <v>519</v>
      </c>
      <c r="G14" s="260" t="s">
        <v>597</v>
      </c>
      <c r="H14" s="260" t="s">
        <v>524</v>
      </c>
    </row>
    <row r="15" spans="1:8" ht="15" customHeight="1">
      <c r="A15" s="27">
        <v>11</v>
      </c>
      <c r="B15" s="27" t="s">
        <v>283</v>
      </c>
      <c r="C15" s="29">
        <v>51383000</v>
      </c>
      <c r="D15" s="52" t="s">
        <v>58</v>
      </c>
      <c r="E15" s="53">
        <v>179600</v>
      </c>
      <c r="F15" s="54" t="s">
        <v>519</v>
      </c>
      <c r="G15" s="260" t="s">
        <v>597</v>
      </c>
      <c r="H15" s="260" t="s">
        <v>524</v>
      </c>
    </row>
    <row r="16" spans="1:8" ht="15" customHeight="1">
      <c r="A16" s="27">
        <v>12</v>
      </c>
      <c r="B16" s="27" t="s">
        <v>795</v>
      </c>
      <c r="C16" s="29">
        <v>51383000</v>
      </c>
      <c r="D16" s="52" t="s">
        <v>724</v>
      </c>
      <c r="E16" s="53">
        <v>94100</v>
      </c>
      <c r="F16" s="54" t="s">
        <v>519</v>
      </c>
      <c r="G16" s="260" t="s">
        <v>597</v>
      </c>
      <c r="H16" s="260" t="s">
        <v>524</v>
      </c>
    </row>
    <row r="17" spans="1:8" ht="15" customHeight="1">
      <c r="A17" s="27">
        <v>13</v>
      </c>
      <c r="B17" s="27" t="s">
        <v>796</v>
      </c>
      <c r="C17" s="29">
        <v>51383000</v>
      </c>
      <c r="D17" s="52" t="s">
        <v>725</v>
      </c>
      <c r="E17" s="56">
        <v>30000</v>
      </c>
      <c r="F17" s="54" t="s">
        <v>518</v>
      </c>
      <c r="G17" s="260" t="s">
        <v>597</v>
      </c>
      <c r="H17" s="260" t="s">
        <v>20</v>
      </c>
    </row>
    <row r="18" spans="1:8" ht="15" customHeight="1">
      <c r="A18" s="27">
        <v>14</v>
      </c>
      <c r="B18" s="27" t="s">
        <v>797</v>
      </c>
      <c r="C18" s="29">
        <v>51383000</v>
      </c>
      <c r="D18" s="52" t="s">
        <v>726</v>
      </c>
      <c r="E18" s="56">
        <v>9812</v>
      </c>
      <c r="F18" s="54" t="s">
        <v>520</v>
      </c>
      <c r="G18" s="260" t="s">
        <v>597</v>
      </c>
      <c r="H18" s="260" t="s">
        <v>20</v>
      </c>
    </row>
    <row r="19" spans="1:8" ht="15">
      <c r="A19" s="325" t="s">
        <v>429</v>
      </c>
      <c r="B19" s="325"/>
      <c r="C19" s="325"/>
      <c r="D19" s="325"/>
      <c r="E19" s="9">
        <f>SUM(E5:E18)</f>
        <v>764682</v>
      </c>
      <c r="F19" s="30"/>
      <c r="G19" s="30"/>
      <c r="H19" s="30"/>
    </row>
    <row r="20" spans="1:8" ht="15">
      <c r="A20" s="31"/>
      <c r="B20" s="32"/>
      <c r="C20" s="33"/>
      <c r="D20" s="32"/>
      <c r="E20" s="34"/>
      <c r="F20" s="32"/>
      <c r="G20" s="32"/>
      <c r="H20" s="35"/>
    </row>
    <row r="21" spans="1:8" ht="15">
      <c r="A21" s="324" t="s">
        <v>284</v>
      </c>
      <c r="B21" s="324"/>
      <c r="C21" s="324"/>
      <c r="D21" s="324"/>
      <c r="E21" s="324"/>
      <c r="F21" s="324"/>
      <c r="G21" s="324"/>
      <c r="H21" s="324"/>
    </row>
    <row r="22" spans="1:8" ht="38.25">
      <c r="A22" s="25" t="s">
        <v>1</v>
      </c>
      <c r="B22" s="25" t="s">
        <v>2</v>
      </c>
      <c r="C22" s="26" t="s">
        <v>230</v>
      </c>
      <c r="D22" s="25" t="s">
        <v>3</v>
      </c>
      <c r="E22" s="12" t="s">
        <v>4</v>
      </c>
      <c r="F22" s="25" t="s">
        <v>5</v>
      </c>
      <c r="G22" s="25" t="s">
        <v>6</v>
      </c>
      <c r="H22" s="25" t="s">
        <v>7</v>
      </c>
    </row>
    <row r="23" spans="1:8" ht="15" customHeight="1">
      <c r="A23" s="27">
        <v>1</v>
      </c>
      <c r="B23" s="28" t="s">
        <v>13</v>
      </c>
      <c r="C23" s="29">
        <v>53210300</v>
      </c>
      <c r="D23" s="59" t="s">
        <v>60</v>
      </c>
      <c r="E23" s="53">
        <v>48000</v>
      </c>
      <c r="F23" s="54" t="s">
        <v>518</v>
      </c>
      <c r="G23" s="260" t="s">
        <v>597</v>
      </c>
      <c r="H23" s="260" t="s">
        <v>20</v>
      </c>
    </row>
    <row r="24" spans="1:8" ht="15" customHeight="1">
      <c r="A24" s="27">
        <v>2</v>
      </c>
      <c r="B24" s="28" t="s">
        <v>14</v>
      </c>
      <c r="C24" s="29">
        <v>53210300</v>
      </c>
      <c r="D24" s="59" t="s">
        <v>727</v>
      </c>
      <c r="E24" s="53">
        <v>64300</v>
      </c>
      <c r="F24" s="54" t="s">
        <v>519</v>
      </c>
      <c r="G24" s="260" t="s">
        <v>597</v>
      </c>
      <c r="H24" s="260" t="s">
        <v>20</v>
      </c>
    </row>
    <row r="25" spans="1:8" ht="15" customHeight="1">
      <c r="A25" s="27">
        <v>3</v>
      </c>
      <c r="B25" s="28" t="s">
        <v>210</v>
      </c>
      <c r="C25" s="29">
        <v>53210300</v>
      </c>
      <c r="D25" s="59" t="s">
        <v>1043</v>
      </c>
      <c r="E25" s="53">
        <v>56300</v>
      </c>
      <c r="F25" s="54" t="s">
        <v>519</v>
      </c>
      <c r="G25" s="260" t="s">
        <v>597</v>
      </c>
      <c r="H25" s="260" t="s">
        <v>20</v>
      </c>
    </row>
    <row r="26" spans="1:8" ht="15" customHeight="1">
      <c r="A26" s="27">
        <v>4</v>
      </c>
      <c r="B26" s="28" t="s">
        <v>855</v>
      </c>
      <c r="C26" s="29">
        <v>53210300</v>
      </c>
      <c r="D26" s="59" t="s">
        <v>728</v>
      </c>
      <c r="E26" s="53">
        <v>73000</v>
      </c>
      <c r="F26" s="54" t="s">
        <v>519</v>
      </c>
      <c r="G26" s="260" t="s">
        <v>597</v>
      </c>
      <c r="H26" s="260" t="s">
        <v>20</v>
      </c>
    </row>
    <row r="27" spans="1:8" ht="15" customHeight="1">
      <c r="A27" s="27">
        <v>5</v>
      </c>
      <c r="B27" s="28" t="s">
        <v>856</v>
      </c>
      <c r="C27" s="29">
        <v>53210300</v>
      </c>
      <c r="D27" s="59" t="s">
        <v>729</v>
      </c>
      <c r="E27" s="53">
        <v>30000</v>
      </c>
      <c r="F27" s="54" t="s">
        <v>518</v>
      </c>
      <c r="G27" s="260" t="s">
        <v>597</v>
      </c>
      <c r="H27" s="260" t="s">
        <v>20</v>
      </c>
    </row>
    <row r="28" spans="1:8" ht="15">
      <c r="A28" s="326" t="s">
        <v>428</v>
      </c>
      <c r="B28" s="326"/>
      <c r="C28" s="326"/>
      <c r="D28" s="326"/>
      <c r="E28" s="57">
        <f>SUM(E23:E27)</f>
        <v>271600</v>
      </c>
      <c r="F28" s="58"/>
      <c r="G28" s="58"/>
      <c r="H28" s="58"/>
    </row>
    <row r="29" spans="1:8" ht="15">
      <c r="A29" s="45"/>
      <c r="B29" s="45"/>
      <c r="C29" s="46"/>
      <c r="D29" s="47"/>
      <c r="E29" s="34"/>
      <c r="F29" s="45"/>
      <c r="G29" s="32"/>
      <c r="H29" s="45"/>
    </row>
    <row r="30" spans="1:8" ht="15">
      <c r="A30" s="279" t="s">
        <v>730</v>
      </c>
      <c r="B30" s="279"/>
      <c r="C30" s="279"/>
      <c r="D30" s="279"/>
      <c r="E30" s="9">
        <f>E28+E19</f>
        <v>1036282</v>
      </c>
      <c r="F30" s="45"/>
      <c r="G30" s="32"/>
      <c r="H30" s="45"/>
    </row>
    <row r="31" spans="1:8" ht="15">
      <c r="A31" s="45"/>
      <c r="B31" s="45"/>
      <c r="C31" s="46"/>
      <c r="D31" s="47"/>
      <c r="E31" s="34"/>
      <c r="F31" s="45"/>
      <c r="G31" s="32"/>
      <c r="H31" s="45"/>
    </row>
    <row r="32" spans="1:8" ht="15">
      <c r="A32" s="45"/>
      <c r="B32" s="45"/>
      <c r="C32" s="46"/>
      <c r="D32" s="322" t="s">
        <v>443</v>
      </c>
      <c r="E32" s="322"/>
      <c r="F32" s="45"/>
      <c r="G32" s="32"/>
      <c r="H32" s="45"/>
    </row>
    <row r="33" spans="1:8" ht="15">
      <c r="A33" s="45"/>
      <c r="B33" s="45"/>
      <c r="C33" s="46"/>
      <c r="D33" s="40" t="s">
        <v>425</v>
      </c>
      <c r="E33" s="242">
        <f>E5+E6+E7+E8+E9+E10+E11+E12+E13</f>
        <v>392170</v>
      </c>
      <c r="F33" s="45"/>
      <c r="G33" s="32"/>
      <c r="H33" s="45"/>
    </row>
    <row r="34" spans="1:8" ht="15">
      <c r="A34" s="45"/>
      <c r="B34" s="45"/>
      <c r="C34" s="46"/>
      <c r="D34" s="40" t="s">
        <v>909</v>
      </c>
      <c r="E34" s="44">
        <f>E14+E15+E16+E17+E18</f>
        <v>372512</v>
      </c>
      <c r="F34" s="45"/>
      <c r="G34" s="32"/>
      <c r="H34" s="45"/>
    </row>
    <row r="35" spans="1:8" ht="15">
      <c r="A35" s="45"/>
      <c r="B35" s="45"/>
      <c r="C35" s="46"/>
      <c r="D35" s="49" t="s">
        <v>910</v>
      </c>
      <c r="E35" s="44">
        <f>E28</f>
        <v>271600</v>
      </c>
      <c r="F35" s="45"/>
      <c r="G35" s="32"/>
      <c r="H35" s="45"/>
    </row>
    <row r="36" spans="1:8" ht="15">
      <c r="A36" s="45"/>
      <c r="B36" s="45"/>
      <c r="C36" s="46"/>
      <c r="D36" s="48" t="s">
        <v>399</v>
      </c>
      <c r="E36" s="44">
        <f>SUM(E33:E35)</f>
        <v>1036282</v>
      </c>
      <c r="F36" s="45"/>
      <c r="G36" s="32"/>
      <c r="H36" s="45"/>
    </row>
    <row r="37" spans="1:8" ht="15">
      <c r="A37" s="45"/>
      <c r="B37" s="45"/>
      <c r="C37" s="46"/>
      <c r="D37" s="47"/>
      <c r="E37" s="34"/>
      <c r="F37" s="45"/>
      <c r="G37" s="32"/>
      <c r="H37" s="45"/>
    </row>
    <row r="38" ht="15">
      <c r="E38" s="236"/>
    </row>
  </sheetData>
  <sheetProtection/>
  <mergeCells count="6">
    <mergeCell ref="A3:H3"/>
    <mergeCell ref="A21:H21"/>
    <mergeCell ref="A19:D19"/>
    <mergeCell ref="A28:D28"/>
    <mergeCell ref="A30:D30"/>
    <mergeCell ref="D32:E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2" width="9.140625" style="171" customWidth="1"/>
    <col min="3" max="3" width="11.7109375" style="171" customWidth="1"/>
    <col min="4" max="4" width="49.8515625" style="171" customWidth="1"/>
    <col min="5" max="5" width="15.421875" style="171" customWidth="1"/>
    <col min="6" max="6" width="24.28125" style="171" customWidth="1"/>
    <col min="7" max="7" width="15.00390625" style="166" customWidth="1"/>
    <col min="8" max="8" width="9.7109375" style="171" customWidth="1"/>
  </cols>
  <sheetData>
    <row r="1" spans="1:8" ht="21.75" customHeight="1">
      <c r="A1" s="327" t="s">
        <v>445</v>
      </c>
      <c r="B1" s="327"/>
      <c r="C1" s="327"/>
      <c r="D1" s="327"/>
      <c r="E1" s="327"/>
      <c r="F1" s="327"/>
      <c r="G1" s="327"/>
      <c r="H1" s="327"/>
    </row>
    <row r="2" spans="1:8" ht="15">
      <c r="A2" s="150"/>
      <c r="B2" s="151"/>
      <c r="C2" s="151"/>
      <c r="D2" s="151"/>
      <c r="E2" s="152"/>
      <c r="F2" s="151"/>
      <c r="G2" s="153"/>
      <c r="H2" s="154"/>
    </row>
    <row r="3" spans="1:8" ht="15">
      <c r="A3" s="328" t="s">
        <v>390</v>
      </c>
      <c r="B3" s="328"/>
      <c r="C3" s="328"/>
      <c r="D3" s="328"/>
      <c r="E3" s="328"/>
      <c r="F3" s="328"/>
      <c r="G3" s="328"/>
      <c r="H3" s="328"/>
    </row>
    <row r="4" spans="1:8" ht="25.5">
      <c r="A4" s="155" t="s">
        <v>1</v>
      </c>
      <c r="B4" s="155" t="s">
        <v>2</v>
      </c>
      <c r="C4" s="155" t="s">
        <v>230</v>
      </c>
      <c r="D4" s="155" t="s">
        <v>3</v>
      </c>
      <c r="E4" s="158" t="s">
        <v>4</v>
      </c>
      <c r="F4" s="155" t="s">
        <v>5</v>
      </c>
      <c r="G4" s="155" t="s">
        <v>6</v>
      </c>
      <c r="H4" s="155" t="s">
        <v>7</v>
      </c>
    </row>
    <row r="5" spans="1:8" ht="15">
      <c r="A5" s="156">
        <v>1</v>
      </c>
      <c r="B5" s="54" t="s">
        <v>8</v>
      </c>
      <c r="C5" s="54">
        <v>51450000</v>
      </c>
      <c r="D5" s="167" t="s">
        <v>584</v>
      </c>
      <c r="E5" s="168">
        <v>9365</v>
      </c>
      <c r="F5" s="156" t="s">
        <v>519</v>
      </c>
      <c r="G5" s="255" t="s">
        <v>523</v>
      </c>
      <c r="H5" s="156" t="s">
        <v>524</v>
      </c>
    </row>
    <row r="6" spans="1:8" ht="15">
      <c r="A6" s="156">
        <v>2</v>
      </c>
      <c r="B6" s="54" t="s">
        <v>10</v>
      </c>
      <c r="C6" s="54">
        <v>51450000</v>
      </c>
      <c r="D6" s="167" t="s">
        <v>585</v>
      </c>
      <c r="E6" s="168">
        <v>5370</v>
      </c>
      <c r="F6" s="156" t="s">
        <v>519</v>
      </c>
      <c r="G6" s="255" t="s">
        <v>523</v>
      </c>
      <c r="H6" s="156" t="s">
        <v>524</v>
      </c>
    </row>
    <row r="7" spans="1:8" ht="15">
      <c r="A7" s="156">
        <v>3</v>
      </c>
      <c r="B7" s="54" t="s">
        <v>207</v>
      </c>
      <c r="C7" s="54">
        <v>51450000</v>
      </c>
      <c r="D7" s="167" t="s">
        <v>748</v>
      </c>
      <c r="E7" s="168">
        <v>1594</v>
      </c>
      <c r="F7" s="156" t="s">
        <v>519</v>
      </c>
      <c r="G7" s="255" t="s">
        <v>523</v>
      </c>
      <c r="H7" s="156" t="s">
        <v>524</v>
      </c>
    </row>
    <row r="8" spans="1:8" ht="15">
      <c r="A8" s="156">
        <v>4</v>
      </c>
      <c r="B8" s="54" t="s">
        <v>208</v>
      </c>
      <c r="C8" s="54">
        <v>51450000</v>
      </c>
      <c r="D8" s="167" t="s">
        <v>586</v>
      </c>
      <c r="E8" s="168">
        <v>2844</v>
      </c>
      <c r="F8" s="156" t="s">
        <v>519</v>
      </c>
      <c r="G8" s="255" t="s">
        <v>523</v>
      </c>
      <c r="H8" s="156" t="s">
        <v>524</v>
      </c>
    </row>
    <row r="9" spans="1:8" ht="15">
      <c r="A9" s="156">
        <v>5</v>
      </c>
      <c r="B9" s="54" t="s">
        <v>277</v>
      </c>
      <c r="C9" s="54">
        <v>51450000</v>
      </c>
      <c r="D9" s="167" t="s">
        <v>587</v>
      </c>
      <c r="E9" s="168">
        <v>67822</v>
      </c>
      <c r="F9" s="156" t="s">
        <v>519</v>
      </c>
      <c r="G9" s="255" t="s">
        <v>523</v>
      </c>
      <c r="H9" s="156" t="s">
        <v>524</v>
      </c>
    </row>
    <row r="10" spans="1:8" ht="15">
      <c r="A10" s="156">
        <v>6</v>
      </c>
      <c r="B10" s="169" t="s">
        <v>278</v>
      </c>
      <c r="C10" s="54">
        <v>51450000</v>
      </c>
      <c r="D10" s="167" t="s">
        <v>749</v>
      </c>
      <c r="E10" s="168">
        <v>149243</v>
      </c>
      <c r="F10" s="156" t="s">
        <v>519</v>
      </c>
      <c r="G10" s="255" t="s">
        <v>523</v>
      </c>
      <c r="H10" s="156" t="s">
        <v>524</v>
      </c>
    </row>
    <row r="11" spans="1:8" ht="15">
      <c r="A11" s="156">
        <v>7</v>
      </c>
      <c r="B11" s="54" t="s">
        <v>279</v>
      </c>
      <c r="C11" s="54">
        <v>51450000</v>
      </c>
      <c r="D11" s="167" t="s">
        <v>588</v>
      </c>
      <c r="E11" s="168">
        <v>169654</v>
      </c>
      <c r="F11" s="156" t="s">
        <v>519</v>
      </c>
      <c r="G11" s="255" t="s">
        <v>523</v>
      </c>
      <c r="H11" s="156" t="s">
        <v>524</v>
      </c>
    </row>
    <row r="12" spans="1:8" ht="15">
      <c r="A12" s="156">
        <v>8</v>
      </c>
      <c r="B12" s="54" t="s">
        <v>280</v>
      </c>
      <c r="C12" s="54">
        <v>51450000</v>
      </c>
      <c r="D12" s="167" t="s">
        <v>589</v>
      </c>
      <c r="E12" s="168">
        <v>32125</v>
      </c>
      <c r="F12" s="156" t="s">
        <v>519</v>
      </c>
      <c r="G12" s="255" t="s">
        <v>523</v>
      </c>
      <c r="H12" s="156" t="s">
        <v>524</v>
      </c>
    </row>
    <row r="13" spans="1:8" ht="15">
      <c r="A13" s="156">
        <v>9</v>
      </c>
      <c r="B13" s="54" t="s">
        <v>281</v>
      </c>
      <c r="C13" s="54">
        <v>51450000</v>
      </c>
      <c r="D13" s="167" t="s">
        <v>750</v>
      </c>
      <c r="E13" s="168">
        <v>1400</v>
      </c>
      <c r="F13" s="156" t="s">
        <v>519</v>
      </c>
      <c r="G13" s="255" t="s">
        <v>523</v>
      </c>
      <c r="H13" s="156" t="s">
        <v>524</v>
      </c>
    </row>
    <row r="14" spans="1:8" ht="15">
      <c r="A14" s="156">
        <v>10</v>
      </c>
      <c r="B14" s="54" t="s">
        <v>282</v>
      </c>
      <c r="C14" s="54">
        <v>51450000</v>
      </c>
      <c r="D14" s="167" t="s">
        <v>751</v>
      </c>
      <c r="E14" s="168">
        <v>9475</v>
      </c>
      <c r="F14" s="156" t="s">
        <v>519</v>
      </c>
      <c r="G14" s="255" t="s">
        <v>523</v>
      </c>
      <c r="H14" s="156" t="s">
        <v>524</v>
      </c>
    </row>
    <row r="15" spans="1:8" ht="15">
      <c r="A15" s="156">
        <v>11</v>
      </c>
      <c r="B15" s="54" t="s">
        <v>283</v>
      </c>
      <c r="C15" s="54">
        <v>51450000</v>
      </c>
      <c r="D15" s="167" t="s">
        <v>590</v>
      </c>
      <c r="E15" s="168">
        <v>150</v>
      </c>
      <c r="F15" s="156" t="s">
        <v>519</v>
      </c>
      <c r="G15" s="255" t="s">
        <v>523</v>
      </c>
      <c r="H15" s="156" t="s">
        <v>524</v>
      </c>
    </row>
    <row r="16" spans="1:8" s="39" customFormat="1" ht="15">
      <c r="A16" s="328" t="s">
        <v>394</v>
      </c>
      <c r="B16" s="328"/>
      <c r="C16" s="328"/>
      <c r="D16" s="328"/>
      <c r="E16" s="159">
        <f>SUM(E5:E15)</f>
        <v>449042</v>
      </c>
      <c r="F16" s="156"/>
      <c r="G16" s="156"/>
      <c r="H16" s="156"/>
    </row>
    <row r="17" spans="1:8" ht="15">
      <c r="A17" s="329"/>
      <c r="B17" s="330"/>
      <c r="C17" s="330"/>
      <c r="D17" s="330"/>
      <c r="E17" s="330"/>
      <c r="F17" s="330"/>
      <c r="G17" s="330"/>
      <c r="H17" s="331"/>
    </row>
    <row r="18" spans="1:8" ht="15">
      <c r="A18" s="328" t="s">
        <v>393</v>
      </c>
      <c r="B18" s="328"/>
      <c r="C18" s="328"/>
      <c r="D18" s="328"/>
      <c r="E18" s="328"/>
      <c r="F18" s="328"/>
      <c r="G18" s="328"/>
      <c r="H18" s="328"/>
    </row>
    <row r="19" spans="1:8" ht="25.5">
      <c r="A19" s="155" t="s">
        <v>1</v>
      </c>
      <c r="B19" s="155" t="s">
        <v>2</v>
      </c>
      <c r="C19" s="155" t="s">
        <v>230</v>
      </c>
      <c r="D19" s="155" t="s">
        <v>3</v>
      </c>
      <c r="E19" s="158" t="s">
        <v>4</v>
      </c>
      <c r="F19" s="155" t="s">
        <v>5</v>
      </c>
      <c r="G19" s="155" t="s">
        <v>6</v>
      </c>
      <c r="H19" s="155" t="s">
        <v>7</v>
      </c>
    </row>
    <row r="20" spans="1:8" ht="15">
      <c r="A20" s="156">
        <v>1</v>
      </c>
      <c r="B20" s="54" t="s">
        <v>13</v>
      </c>
      <c r="C20" s="54">
        <v>51384000</v>
      </c>
      <c r="D20" s="167" t="s">
        <v>591</v>
      </c>
      <c r="E20" s="168">
        <v>17570.47</v>
      </c>
      <c r="F20" s="54" t="s">
        <v>519</v>
      </c>
      <c r="G20" s="255" t="s">
        <v>523</v>
      </c>
      <c r="H20" s="156" t="s">
        <v>524</v>
      </c>
    </row>
    <row r="21" spans="1:8" ht="15">
      <c r="A21" s="156">
        <v>2</v>
      </c>
      <c r="B21" s="54" t="s">
        <v>14</v>
      </c>
      <c r="C21" s="54">
        <v>51384000</v>
      </c>
      <c r="D21" s="167" t="s">
        <v>592</v>
      </c>
      <c r="E21" s="168">
        <v>14935</v>
      </c>
      <c r="F21" s="54" t="s">
        <v>519</v>
      </c>
      <c r="G21" s="255" t="s">
        <v>523</v>
      </c>
      <c r="H21" s="156" t="s">
        <v>524</v>
      </c>
    </row>
    <row r="22" spans="1:8" ht="15">
      <c r="A22" s="156">
        <v>3</v>
      </c>
      <c r="B22" s="54" t="s">
        <v>210</v>
      </c>
      <c r="C22" s="54">
        <v>51384000</v>
      </c>
      <c r="D22" s="167" t="s">
        <v>1015</v>
      </c>
      <c r="E22" s="168">
        <v>1600</v>
      </c>
      <c r="F22" s="54" t="s">
        <v>520</v>
      </c>
      <c r="G22" s="255" t="s">
        <v>523</v>
      </c>
      <c r="H22" s="156" t="s">
        <v>20</v>
      </c>
    </row>
    <row r="23" spans="1:8" ht="15">
      <c r="A23" s="328" t="s">
        <v>596</v>
      </c>
      <c r="B23" s="328"/>
      <c r="C23" s="328"/>
      <c r="D23" s="328"/>
      <c r="E23" s="159">
        <f>SUM(E20:E22)</f>
        <v>34105.47</v>
      </c>
      <c r="F23" s="156"/>
      <c r="G23" s="156"/>
      <c r="H23" s="156"/>
    </row>
    <row r="24" spans="1:8" ht="15">
      <c r="A24" s="329"/>
      <c r="B24" s="330"/>
      <c r="C24" s="330"/>
      <c r="D24" s="330"/>
      <c r="E24" s="330"/>
      <c r="F24" s="330"/>
      <c r="G24" s="330"/>
      <c r="H24" s="331"/>
    </row>
    <row r="25" spans="1:8" ht="15">
      <c r="A25" s="334" t="s">
        <v>593</v>
      </c>
      <c r="B25" s="335"/>
      <c r="C25" s="335"/>
      <c r="D25" s="335"/>
      <c r="E25" s="335"/>
      <c r="F25" s="335"/>
      <c r="G25" s="335"/>
      <c r="H25" s="336"/>
    </row>
    <row r="26" spans="1:8" ht="25.5">
      <c r="A26" s="155" t="s">
        <v>1</v>
      </c>
      <c r="B26" s="155" t="s">
        <v>2</v>
      </c>
      <c r="C26" s="155" t="s">
        <v>230</v>
      </c>
      <c r="D26" s="155" t="s">
        <v>3</v>
      </c>
      <c r="E26" s="158" t="s">
        <v>4</v>
      </c>
      <c r="F26" s="155" t="s">
        <v>5</v>
      </c>
      <c r="G26" s="155" t="s">
        <v>6</v>
      </c>
      <c r="H26" s="155" t="s">
        <v>7</v>
      </c>
    </row>
    <row r="27" spans="1:8" ht="15">
      <c r="A27" s="156">
        <v>1</v>
      </c>
      <c r="B27" s="54" t="s">
        <v>16</v>
      </c>
      <c r="C27" s="54">
        <v>51384000</v>
      </c>
      <c r="D27" s="167" t="s">
        <v>594</v>
      </c>
      <c r="E27" s="168">
        <v>40612</v>
      </c>
      <c r="F27" s="54" t="s">
        <v>519</v>
      </c>
      <c r="G27" s="255" t="s">
        <v>523</v>
      </c>
      <c r="H27" s="156" t="s">
        <v>524</v>
      </c>
    </row>
    <row r="28" spans="1:8" ht="15">
      <c r="A28" s="328" t="s">
        <v>400</v>
      </c>
      <c r="B28" s="328"/>
      <c r="C28" s="328"/>
      <c r="D28" s="328"/>
      <c r="E28" s="159">
        <f>E27</f>
        <v>40612</v>
      </c>
      <c r="F28" s="156"/>
      <c r="G28" s="156"/>
      <c r="H28" s="156"/>
    </row>
    <row r="29" spans="1:8" ht="15">
      <c r="A29" s="329"/>
      <c r="B29" s="330"/>
      <c r="C29" s="330"/>
      <c r="D29" s="330"/>
      <c r="E29" s="330"/>
      <c r="F29" s="330"/>
      <c r="G29" s="330"/>
      <c r="H29" s="331"/>
    </row>
    <row r="30" spans="1:8" ht="15">
      <c r="A30" s="328" t="s">
        <v>752</v>
      </c>
      <c r="B30" s="328"/>
      <c r="C30" s="328"/>
      <c r="D30" s="328"/>
      <c r="E30" s="328"/>
      <c r="F30" s="328"/>
      <c r="G30" s="328"/>
      <c r="H30" s="328"/>
    </row>
    <row r="31" spans="1:8" ht="25.5">
      <c r="A31" s="155" t="s">
        <v>1</v>
      </c>
      <c r="B31" s="155" t="s">
        <v>2</v>
      </c>
      <c r="C31" s="155" t="s">
        <v>230</v>
      </c>
      <c r="D31" s="155" t="s">
        <v>3</v>
      </c>
      <c r="E31" s="158" t="s">
        <v>4</v>
      </c>
      <c r="F31" s="155" t="s">
        <v>5</v>
      </c>
      <c r="G31" s="155" t="s">
        <v>6</v>
      </c>
      <c r="H31" s="155" t="s">
        <v>7</v>
      </c>
    </row>
    <row r="32" spans="1:8" ht="15">
      <c r="A32" s="156">
        <v>1</v>
      </c>
      <c r="B32" s="54" t="s">
        <v>19</v>
      </c>
      <c r="C32" s="156">
        <v>51400000</v>
      </c>
      <c r="D32" s="160" t="s">
        <v>754</v>
      </c>
      <c r="E32" s="168">
        <v>26803.64</v>
      </c>
      <c r="F32" s="156" t="s">
        <v>519</v>
      </c>
      <c r="G32" s="255" t="s">
        <v>523</v>
      </c>
      <c r="H32" s="156" t="s">
        <v>524</v>
      </c>
    </row>
    <row r="33" spans="1:8" ht="15">
      <c r="A33" s="156">
        <v>2</v>
      </c>
      <c r="B33" s="54" t="s">
        <v>21</v>
      </c>
      <c r="C33" s="156">
        <v>51400000</v>
      </c>
      <c r="D33" s="160" t="s">
        <v>755</v>
      </c>
      <c r="E33" s="168">
        <v>2000</v>
      </c>
      <c r="F33" s="156" t="s">
        <v>519</v>
      </c>
      <c r="G33" s="255" t="s">
        <v>523</v>
      </c>
      <c r="H33" s="156" t="s">
        <v>524</v>
      </c>
    </row>
    <row r="34" spans="1:8" ht="15">
      <c r="A34" s="156">
        <v>3</v>
      </c>
      <c r="B34" s="54" t="s">
        <v>761</v>
      </c>
      <c r="C34" s="156">
        <v>51400000</v>
      </c>
      <c r="D34" s="160" t="s">
        <v>756</v>
      </c>
      <c r="E34" s="168">
        <v>2200</v>
      </c>
      <c r="F34" s="156" t="s">
        <v>519</v>
      </c>
      <c r="G34" s="255" t="s">
        <v>523</v>
      </c>
      <c r="H34" s="156" t="s">
        <v>524</v>
      </c>
    </row>
    <row r="35" spans="1:8" ht="15">
      <c r="A35" s="156">
        <v>4</v>
      </c>
      <c r="B35" s="54" t="s">
        <v>890</v>
      </c>
      <c r="C35" s="156">
        <v>51400000</v>
      </c>
      <c r="D35" s="160" t="s">
        <v>757</v>
      </c>
      <c r="E35" s="168">
        <v>4200</v>
      </c>
      <c r="F35" s="156" t="s">
        <v>519</v>
      </c>
      <c r="G35" s="255" t="s">
        <v>523</v>
      </c>
      <c r="H35" s="156" t="s">
        <v>524</v>
      </c>
    </row>
    <row r="36" spans="1:8" ht="15">
      <c r="A36" s="156">
        <v>5</v>
      </c>
      <c r="B36" s="54" t="s">
        <v>891</v>
      </c>
      <c r="C36" s="156">
        <v>51400000</v>
      </c>
      <c r="D36" s="160" t="s">
        <v>758</v>
      </c>
      <c r="E36" s="168">
        <v>1600</v>
      </c>
      <c r="F36" s="156" t="s">
        <v>519</v>
      </c>
      <c r="G36" s="255" t="s">
        <v>523</v>
      </c>
      <c r="H36" s="156" t="s">
        <v>524</v>
      </c>
    </row>
    <row r="37" spans="1:8" ht="15">
      <c r="A37" s="156">
        <v>6</v>
      </c>
      <c r="B37" s="54" t="s">
        <v>892</v>
      </c>
      <c r="C37" s="156">
        <v>51400000</v>
      </c>
      <c r="D37" s="160" t="s">
        <v>759</v>
      </c>
      <c r="E37" s="168">
        <v>6500</v>
      </c>
      <c r="F37" s="156" t="s">
        <v>519</v>
      </c>
      <c r="G37" s="255" t="s">
        <v>523</v>
      </c>
      <c r="H37" s="156" t="s">
        <v>524</v>
      </c>
    </row>
    <row r="38" spans="1:8" ht="15">
      <c r="A38" s="156">
        <v>7</v>
      </c>
      <c r="B38" s="54" t="s">
        <v>893</v>
      </c>
      <c r="C38" s="156">
        <v>51400000</v>
      </c>
      <c r="D38" s="160" t="s">
        <v>760</v>
      </c>
      <c r="E38" s="168">
        <v>303750</v>
      </c>
      <c r="F38" s="156" t="s">
        <v>519</v>
      </c>
      <c r="G38" s="255" t="s">
        <v>523</v>
      </c>
      <c r="H38" s="156" t="s">
        <v>524</v>
      </c>
    </row>
    <row r="39" spans="1:8" ht="15">
      <c r="A39" s="328" t="s">
        <v>753</v>
      </c>
      <c r="B39" s="328"/>
      <c r="C39" s="328"/>
      <c r="D39" s="328"/>
      <c r="E39" s="159">
        <f>SUM(E32:E38)</f>
        <v>347053.64</v>
      </c>
      <c r="F39" s="156"/>
      <c r="G39" s="156"/>
      <c r="H39" s="156"/>
    </row>
    <row r="40" spans="1:8" ht="15">
      <c r="A40" s="329"/>
      <c r="B40" s="330"/>
      <c r="C40" s="330"/>
      <c r="D40" s="330"/>
      <c r="E40" s="330"/>
      <c r="F40" s="330"/>
      <c r="G40" s="330"/>
      <c r="H40" s="331"/>
    </row>
    <row r="41" spans="1:8" ht="15">
      <c r="A41" s="328" t="s">
        <v>762</v>
      </c>
      <c r="B41" s="328"/>
      <c r="C41" s="328"/>
      <c r="D41" s="328"/>
      <c r="E41" s="328"/>
      <c r="F41" s="328"/>
      <c r="G41" s="328"/>
      <c r="H41" s="328"/>
    </row>
    <row r="42" spans="1:8" ht="25.5">
      <c r="A42" s="155" t="s">
        <v>1</v>
      </c>
      <c r="B42" s="155" t="s">
        <v>2</v>
      </c>
      <c r="C42" s="155" t="s">
        <v>230</v>
      </c>
      <c r="D42" s="155" t="s">
        <v>3</v>
      </c>
      <c r="E42" s="158" t="s">
        <v>4</v>
      </c>
      <c r="F42" s="155" t="s">
        <v>5</v>
      </c>
      <c r="G42" s="155" t="s">
        <v>6</v>
      </c>
      <c r="H42" s="155" t="s">
        <v>7</v>
      </c>
    </row>
    <row r="43" spans="1:8" ht="15">
      <c r="A43" s="156">
        <v>1</v>
      </c>
      <c r="B43" s="54" t="s">
        <v>23</v>
      </c>
      <c r="C43" s="156">
        <v>51151000</v>
      </c>
      <c r="D43" s="160" t="s">
        <v>763</v>
      </c>
      <c r="E43" s="168">
        <v>7623.8</v>
      </c>
      <c r="F43" s="156" t="s">
        <v>1035</v>
      </c>
      <c r="G43" s="255" t="s">
        <v>523</v>
      </c>
      <c r="H43" s="156" t="s">
        <v>524</v>
      </c>
    </row>
    <row r="44" spans="1:8" ht="15">
      <c r="A44" s="328" t="s">
        <v>764</v>
      </c>
      <c r="B44" s="328"/>
      <c r="C44" s="328"/>
      <c r="D44" s="328"/>
      <c r="E44" s="159">
        <f>SUM(E43:E43)</f>
        <v>7623.8</v>
      </c>
      <c r="F44" s="156"/>
      <c r="G44" s="156"/>
      <c r="H44" s="156"/>
    </row>
    <row r="45" spans="1:8" ht="15">
      <c r="A45" s="222"/>
      <c r="B45" s="223"/>
      <c r="C45" s="223"/>
      <c r="D45" s="223"/>
      <c r="E45" s="223"/>
      <c r="F45" s="223"/>
      <c r="G45" s="223"/>
      <c r="H45" s="224"/>
    </row>
    <row r="46" spans="1:8" ht="15">
      <c r="A46" s="328" t="s">
        <v>765</v>
      </c>
      <c r="B46" s="328"/>
      <c r="C46" s="328"/>
      <c r="D46" s="328"/>
      <c r="E46" s="328"/>
      <c r="F46" s="328"/>
      <c r="G46" s="328"/>
      <c r="H46" s="328"/>
    </row>
    <row r="47" spans="1:8" ht="25.5">
      <c r="A47" s="155" t="s">
        <v>1</v>
      </c>
      <c r="B47" s="155" t="s">
        <v>2</v>
      </c>
      <c r="C47" s="155" t="s">
        <v>230</v>
      </c>
      <c r="D47" s="155" t="s">
        <v>3</v>
      </c>
      <c r="E47" s="158" t="s">
        <v>4</v>
      </c>
      <c r="F47" s="155" t="s">
        <v>5</v>
      </c>
      <c r="G47" s="155" t="s">
        <v>6</v>
      </c>
      <c r="H47" s="155" t="s">
        <v>7</v>
      </c>
    </row>
    <row r="48" spans="1:8" ht="15">
      <c r="A48" s="156">
        <v>1</v>
      </c>
      <c r="B48" s="54" t="s">
        <v>27</v>
      </c>
      <c r="C48" s="156">
        <v>51384000</v>
      </c>
      <c r="D48" s="160" t="s">
        <v>767</v>
      </c>
      <c r="E48" s="168">
        <v>700</v>
      </c>
      <c r="F48" s="156" t="s">
        <v>973</v>
      </c>
      <c r="G48" s="255" t="s">
        <v>523</v>
      </c>
      <c r="H48" s="156" t="s">
        <v>524</v>
      </c>
    </row>
    <row r="49" spans="1:8" ht="15">
      <c r="A49" s="156">
        <v>2</v>
      </c>
      <c r="B49" s="54" t="s">
        <v>28</v>
      </c>
      <c r="C49" s="156">
        <v>51384000</v>
      </c>
      <c r="D49" s="160" t="s">
        <v>768</v>
      </c>
      <c r="E49" s="168">
        <v>4500</v>
      </c>
      <c r="F49" s="156" t="s">
        <v>973</v>
      </c>
      <c r="G49" s="255" t="s">
        <v>523</v>
      </c>
      <c r="H49" s="156" t="s">
        <v>524</v>
      </c>
    </row>
    <row r="50" spans="1:8" ht="15">
      <c r="A50" s="156">
        <v>3</v>
      </c>
      <c r="B50" s="54" t="s">
        <v>30</v>
      </c>
      <c r="C50" s="156">
        <v>51384000</v>
      </c>
      <c r="D50" s="160" t="s">
        <v>769</v>
      </c>
      <c r="E50" s="168">
        <v>6000</v>
      </c>
      <c r="F50" s="156" t="s">
        <v>973</v>
      </c>
      <c r="G50" s="255" t="s">
        <v>523</v>
      </c>
      <c r="H50" s="156" t="s">
        <v>524</v>
      </c>
    </row>
    <row r="51" spans="1:8" ht="15">
      <c r="A51" s="328" t="s">
        <v>766</v>
      </c>
      <c r="B51" s="328"/>
      <c r="C51" s="328"/>
      <c r="D51" s="328"/>
      <c r="E51" s="159">
        <f>SUM(E48:E50)</f>
        <v>11200</v>
      </c>
      <c r="F51" s="156"/>
      <c r="G51" s="156"/>
      <c r="H51" s="156"/>
    </row>
    <row r="52" spans="1:8" ht="15">
      <c r="A52" s="222"/>
      <c r="B52" s="223"/>
      <c r="C52" s="223"/>
      <c r="D52" s="223"/>
      <c r="E52" s="223"/>
      <c r="F52" s="223"/>
      <c r="G52" s="223"/>
      <c r="H52" s="224"/>
    </row>
    <row r="53" spans="1:8" ht="15">
      <c r="A53" s="328" t="s">
        <v>770</v>
      </c>
      <c r="B53" s="328"/>
      <c r="C53" s="328"/>
      <c r="D53" s="328"/>
      <c r="E53" s="328"/>
      <c r="F53" s="328"/>
      <c r="G53" s="328"/>
      <c r="H53" s="328"/>
    </row>
    <row r="54" spans="1:8" ht="25.5">
      <c r="A54" s="155" t="s">
        <v>1</v>
      </c>
      <c r="B54" s="155" t="s">
        <v>2</v>
      </c>
      <c r="C54" s="155" t="s">
        <v>230</v>
      </c>
      <c r="D54" s="155" t="s">
        <v>3</v>
      </c>
      <c r="E54" s="158" t="s">
        <v>4</v>
      </c>
      <c r="F54" s="155" t="s">
        <v>5</v>
      </c>
      <c r="G54" s="155" t="s">
        <v>6</v>
      </c>
      <c r="H54" s="155" t="s">
        <v>7</v>
      </c>
    </row>
    <row r="55" spans="1:8" ht="15">
      <c r="A55" s="156">
        <v>1</v>
      </c>
      <c r="B55" s="54" t="s">
        <v>32</v>
      </c>
      <c r="C55" s="156">
        <v>52481100</v>
      </c>
      <c r="D55" s="160" t="s">
        <v>772</v>
      </c>
      <c r="E55" s="168">
        <v>3900</v>
      </c>
      <c r="F55" s="156" t="s">
        <v>520</v>
      </c>
      <c r="G55" s="255" t="s">
        <v>523</v>
      </c>
      <c r="H55" s="156" t="s">
        <v>20</v>
      </c>
    </row>
    <row r="56" spans="1:8" ht="15">
      <c r="A56" s="156">
        <v>1</v>
      </c>
      <c r="B56" s="54" t="s">
        <v>33</v>
      </c>
      <c r="C56" s="156">
        <v>52481100</v>
      </c>
      <c r="D56" s="160" t="s">
        <v>773</v>
      </c>
      <c r="E56" s="168">
        <v>3150</v>
      </c>
      <c r="F56" s="156" t="s">
        <v>520</v>
      </c>
      <c r="G56" s="255" t="s">
        <v>523</v>
      </c>
      <c r="H56" s="156" t="s">
        <v>20</v>
      </c>
    </row>
    <row r="57" spans="1:8" ht="15">
      <c r="A57" s="328" t="s">
        <v>771</v>
      </c>
      <c r="B57" s="328"/>
      <c r="C57" s="328"/>
      <c r="D57" s="328"/>
      <c r="E57" s="159">
        <f>SUM(E55:E56)</f>
        <v>7050</v>
      </c>
      <c r="F57" s="156"/>
      <c r="G57" s="156"/>
      <c r="H57" s="156"/>
    </row>
    <row r="58" spans="1:8" ht="15">
      <c r="A58" s="222"/>
      <c r="B58" s="223"/>
      <c r="C58" s="223"/>
      <c r="D58" s="223"/>
      <c r="E58" s="223"/>
      <c r="F58" s="223"/>
      <c r="G58" s="223"/>
      <c r="H58" s="224"/>
    </row>
    <row r="59" spans="1:8" ht="15">
      <c r="A59" s="222"/>
      <c r="B59" s="223"/>
      <c r="C59" s="223"/>
      <c r="D59" s="223"/>
      <c r="E59" s="223"/>
      <c r="F59" s="223"/>
      <c r="G59" s="223"/>
      <c r="H59" s="224"/>
    </row>
    <row r="60" spans="1:8" ht="15">
      <c r="A60" s="328" t="s">
        <v>776</v>
      </c>
      <c r="B60" s="328"/>
      <c r="C60" s="328"/>
      <c r="D60" s="328"/>
      <c r="E60" s="328"/>
      <c r="F60" s="328"/>
      <c r="G60" s="328"/>
      <c r="H60" s="328"/>
    </row>
    <row r="61" spans="1:8" ht="25.5">
      <c r="A61" s="155" t="s">
        <v>1</v>
      </c>
      <c r="B61" s="155" t="s">
        <v>2</v>
      </c>
      <c r="C61" s="155" t="s">
        <v>230</v>
      </c>
      <c r="D61" s="155" t="s">
        <v>3</v>
      </c>
      <c r="E61" s="158" t="s">
        <v>4</v>
      </c>
      <c r="F61" s="155" t="s">
        <v>5</v>
      </c>
      <c r="G61" s="155" t="s">
        <v>6</v>
      </c>
      <c r="H61" s="155" t="s">
        <v>7</v>
      </c>
    </row>
    <row r="62" spans="1:8" ht="15">
      <c r="A62" s="156">
        <v>1</v>
      </c>
      <c r="B62" s="156" t="s">
        <v>35</v>
      </c>
      <c r="C62" s="54">
        <v>53280000</v>
      </c>
      <c r="D62" s="167" t="s">
        <v>775</v>
      </c>
      <c r="E62" s="170">
        <v>53597.5</v>
      </c>
      <c r="F62" s="169" t="s">
        <v>519</v>
      </c>
      <c r="G62" s="255" t="s">
        <v>523</v>
      </c>
      <c r="H62" s="156" t="s">
        <v>20</v>
      </c>
    </row>
    <row r="63" spans="1:8" ht="15">
      <c r="A63" s="328" t="s">
        <v>774</v>
      </c>
      <c r="B63" s="328"/>
      <c r="C63" s="328"/>
      <c r="D63" s="328"/>
      <c r="E63" s="159">
        <f>SUM(E62:E62)</f>
        <v>53597.5</v>
      </c>
      <c r="F63" s="156"/>
      <c r="G63" s="157"/>
      <c r="H63" s="156"/>
    </row>
    <row r="64" spans="1:8" ht="15">
      <c r="A64" s="329"/>
      <c r="B64" s="330"/>
      <c r="C64" s="330"/>
      <c r="D64" s="330"/>
      <c r="E64" s="330"/>
      <c r="F64" s="330"/>
      <c r="G64" s="330"/>
      <c r="H64" s="331"/>
    </row>
    <row r="65" spans="1:8" ht="15">
      <c r="A65" s="334" t="s">
        <v>780</v>
      </c>
      <c r="B65" s="335"/>
      <c r="C65" s="335"/>
      <c r="D65" s="335"/>
      <c r="E65" s="335"/>
      <c r="F65" s="335"/>
      <c r="G65" s="335"/>
      <c r="H65" s="336"/>
    </row>
    <row r="66" spans="1:8" ht="25.5">
      <c r="A66" s="155" t="s">
        <v>1</v>
      </c>
      <c r="B66" s="155" t="s">
        <v>2</v>
      </c>
      <c r="C66" s="155" t="s">
        <v>230</v>
      </c>
      <c r="D66" s="155" t="s">
        <v>3</v>
      </c>
      <c r="E66" s="158" t="s">
        <v>4</v>
      </c>
      <c r="F66" s="155" t="s">
        <v>5</v>
      </c>
      <c r="G66" s="155" t="s">
        <v>6</v>
      </c>
      <c r="H66" s="155" t="s">
        <v>7</v>
      </c>
    </row>
    <row r="67" spans="1:8" ht="15">
      <c r="A67" s="156">
        <v>1</v>
      </c>
      <c r="B67" s="161" t="s">
        <v>36</v>
      </c>
      <c r="C67" s="54">
        <v>53280000</v>
      </c>
      <c r="D67" s="160" t="s">
        <v>777</v>
      </c>
      <c r="E67" s="170">
        <v>10480</v>
      </c>
      <c r="F67" s="156" t="s">
        <v>1035</v>
      </c>
      <c r="G67" s="255" t="s">
        <v>523</v>
      </c>
      <c r="H67" s="156" t="s">
        <v>524</v>
      </c>
    </row>
    <row r="68" spans="1:8" ht="15">
      <c r="A68" s="156">
        <v>2</v>
      </c>
      <c r="B68" s="161" t="s">
        <v>238</v>
      </c>
      <c r="C68" s="54">
        <v>53280000</v>
      </c>
      <c r="D68" s="160" t="s">
        <v>778</v>
      </c>
      <c r="E68" s="170">
        <v>7600</v>
      </c>
      <c r="F68" s="156" t="s">
        <v>1035</v>
      </c>
      <c r="G68" s="255" t="s">
        <v>523</v>
      </c>
      <c r="H68" s="156" t="s">
        <v>524</v>
      </c>
    </row>
    <row r="69" spans="1:8" ht="15">
      <c r="A69" s="156">
        <v>3</v>
      </c>
      <c r="B69" s="161" t="s">
        <v>239</v>
      </c>
      <c r="C69" s="54">
        <v>53280000</v>
      </c>
      <c r="D69" s="160" t="s">
        <v>779</v>
      </c>
      <c r="E69" s="170">
        <v>9300</v>
      </c>
      <c r="F69" s="156" t="s">
        <v>1035</v>
      </c>
      <c r="G69" s="255" t="s">
        <v>523</v>
      </c>
      <c r="H69" s="156" t="s">
        <v>524</v>
      </c>
    </row>
    <row r="70" spans="1:8" ht="15">
      <c r="A70" s="328" t="s">
        <v>781</v>
      </c>
      <c r="B70" s="328"/>
      <c r="C70" s="328"/>
      <c r="D70" s="328"/>
      <c r="E70" s="159">
        <f>SUM(E67:E69)</f>
        <v>27380</v>
      </c>
      <c r="F70" s="156"/>
      <c r="G70" s="156"/>
      <c r="H70" s="156"/>
    </row>
    <row r="71" spans="1:8" ht="15">
      <c r="A71" s="329"/>
      <c r="B71" s="330"/>
      <c r="C71" s="330"/>
      <c r="D71" s="330"/>
      <c r="E71" s="330"/>
      <c r="F71" s="330"/>
      <c r="G71" s="330"/>
      <c r="H71" s="331"/>
    </row>
    <row r="72" spans="1:8" ht="15">
      <c r="A72" s="334" t="s">
        <v>782</v>
      </c>
      <c r="B72" s="335"/>
      <c r="C72" s="335"/>
      <c r="D72" s="335"/>
      <c r="E72" s="335"/>
      <c r="F72" s="335"/>
      <c r="G72" s="335"/>
      <c r="H72" s="336"/>
    </row>
    <row r="73" spans="1:8" ht="25.5">
      <c r="A73" s="155" t="s">
        <v>1</v>
      </c>
      <c r="B73" s="155" t="s">
        <v>2</v>
      </c>
      <c r="C73" s="155" t="s">
        <v>230</v>
      </c>
      <c r="D73" s="155" t="s">
        <v>3</v>
      </c>
      <c r="E73" s="158" t="s">
        <v>4</v>
      </c>
      <c r="F73" s="155" t="s">
        <v>5</v>
      </c>
      <c r="G73" s="155" t="s">
        <v>6</v>
      </c>
      <c r="H73" s="155" t="s">
        <v>7</v>
      </c>
    </row>
    <row r="74" spans="1:8" ht="15">
      <c r="A74" s="156">
        <v>1</v>
      </c>
      <c r="B74" s="169" t="s">
        <v>37</v>
      </c>
      <c r="C74" s="169">
        <v>55030000</v>
      </c>
      <c r="D74" s="167" t="s">
        <v>784</v>
      </c>
      <c r="E74" s="170">
        <v>143024</v>
      </c>
      <c r="F74" s="156" t="s">
        <v>519</v>
      </c>
      <c r="G74" s="255" t="s">
        <v>523</v>
      </c>
      <c r="H74" s="156" t="s">
        <v>20</v>
      </c>
    </row>
    <row r="75" spans="1:8" ht="15">
      <c r="A75" s="156">
        <v>2</v>
      </c>
      <c r="B75" s="169" t="s">
        <v>38</v>
      </c>
      <c r="C75" s="169">
        <v>53210500</v>
      </c>
      <c r="D75" s="167" t="s">
        <v>785</v>
      </c>
      <c r="E75" s="170">
        <v>71520</v>
      </c>
      <c r="F75" s="156" t="s">
        <v>1038</v>
      </c>
      <c r="G75" s="255" t="s">
        <v>523</v>
      </c>
      <c r="H75" s="156" t="s">
        <v>20</v>
      </c>
    </row>
    <row r="76" spans="1:8" ht="15">
      <c r="A76" s="156">
        <v>3</v>
      </c>
      <c r="B76" s="169" t="s">
        <v>39</v>
      </c>
      <c r="C76" s="169">
        <v>53210500</v>
      </c>
      <c r="D76" s="167" t="s">
        <v>786</v>
      </c>
      <c r="E76" s="170">
        <v>35070</v>
      </c>
      <c r="F76" s="156" t="s">
        <v>518</v>
      </c>
      <c r="G76" s="255" t="s">
        <v>523</v>
      </c>
      <c r="H76" s="156" t="s">
        <v>20</v>
      </c>
    </row>
    <row r="77" spans="1:8" ht="15">
      <c r="A77" s="156">
        <v>4</v>
      </c>
      <c r="B77" s="169" t="s">
        <v>788</v>
      </c>
      <c r="C77" s="169">
        <v>53210600</v>
      </c>
      <c r="D77" s="167" t="s">
        <v>787</v>
      </c>
      <c r="E77" s="170">
        <v>101270</v>
      </c>
      <c r="F77" s="156" t="s">
        <v>1038</v>
      </c>
      <c r="G77" s="255" t="s">
        <v>523</v>
      </c>
      <c r="H77" s="156" t="s">
        <v>20</v>
      </c>
    </row>
    <row r="78" spans="1:8" ht="15">
      <c r="A78" s="156">
        <v>5</v>
      </c>
      <c r="B78" s="169" t="s">
        <v>789</v>
      </c>
      <c r="C78" s="169">
        <v>55030000</v>
      </c>
      <c r="D78" s="167" t="s">
        <v>1002</v>
      </c>
      <c r="E78" s="170">
        <v>2000</v>
      </c>
      <c r="F78" s="156" t="s">
        <v>520</v>
      </c>
      <c r="G78" s="255" t="s">
        <v>523</v>
      </c>
      <c r="H78" s="156" t="s">
        <v>20</v>
      </c>
    </row>
    <row r="79" spans="1:8" ht="15">
      <c r="A79" s="156">
        <v>6</v>
      </c>
      <c r="B79" s="169" t="s">
        <v>1001</v>
      </c>
      <c r="C79" s="169">
        <v>53988000</v>
      </c>
      <c r="D79" s="167" t="s">
        <v>595</v>
      </c>
      <c r="E79" s="170">
        <v>63814</v>
      </c>
      <c r="F79" s="156" t="s">
        <v>519</v>
      </c>
      <c r="G79" s="255" t="s">
        <v>523</v>
      </c>
      <c r="H79" s="156" t="s">
        <v>20</v>
      </c>
    </row>
    <row r="80" spans="1:8" ht="15">
      <c r="A80" s="328" t="s">
        <v>783</v>
      </c>
      <c r="B80" s="328"/>
      <c r="C80" s="328"/>
      <c r="D80" s="328"/>
      <c r="E80" s="162">
        <f>SUM(E74:E79)</f>
        <v>416698</v>
      </c>
      <c r="F80" s="156"/>
      <c r="G80" s="156"/>
      <c r="H80" s="156"/>
    </row>
    <row r="81" spans="1:8" ht="15">
      <c r="A81" s="337"/>
      <c r="B81" s="338"/>
      <c r="C81" s="338"/>
      <c r="D81" s="338"/>
      <c r="E81" s="338"/>
      <c r="F81" s="338"/>
      <c r="G81" s="338"/>
      <c r="H81" s="339"/>
    </row>
    <row r="82" spans="1:8" ht="15">
      <c r="A82" s="333"/>
      <c r="B82" s="333"/>
      <c r="C82" s="333"/>
      <c r="D82" s="333"/>
      <c r="E82" s="333"/>
      <c r="F82" s="333"/>
      <c r="G82" s="333"/>
      <c r="H82" s="333"/>
    </row>
    <row r="83" spans="1:8" ht="15">
      <c r="A83" s="328" t="s">
        <v>790</v>
      </c>
      <c r="B83" s="328"/>
      <c r="C83" s="328"/>
      <c r="D83" s="328"/>
      <c r="E83" s="162">
        <f>E16+E23+E28+E39+E44+E51+E57+E63+E70+E80</f>
        <v>1394362.4100000001</v>
      </c>
      <c r="F83" s="164"/>
      <c r="G83" s="164"/>
      <c r="H83" s="164"/>
    </row>
    <row r="84" spans="1:8" ht="15">
      <c r="A84" s="164"/>
      <c r="B84" s="164"/>
      <c r="C84" s="164"/>
      <c r="D84" s="271"/>
      <c r="E84" s="270"/>
      <c r="F84" s="164"/>
      <c r="G84" s="164"/>
      <c r="H84" s="164"/>
    </row>
    <row r="85" spans="1:8" ht="15">
      <c r="A85" s="164"/>
      <c r="B85" s="164"/>
      <c r="C85" s="164"/>
      <c r="D85" s="332" t="s">
        <v>443</v>
      </c>
      <c r="E85" s="332"/>
      <c r="F85" s="164"/>
      <c r="G85" s="164"/>
      <c r="H85" s="164"/>
    </row>
    <row r="86" spans="1:8" ht="15">
      <c r="A86" s="164"/>
      <c r="B86" s="164"/>
      <c r="C86" s="164"/>
      <c r="D86" s="266" t="s">
        <v>425</v>
      </c>
      <c r="E86" s="233">
        <f>E44</f>
        <v>7623.8</v>
      </c>
      <c r="F86" s="164"/>
      <c r="G86" s="164"/>
      <c r="H86" s="164"/>
    </row>
    <row r="87" spans="2:8" ht="15" customHeight="1">
      <c r="B87" s="269"/>
      <c r="C87" s="269"/>
      <c r="D87" s="266" t="s">
        <v>395</v>
      </c>
      <c r="E87" s="165">
        <f>E16+E39</f>
        <v>796095.64</v>
      </c>
      <c r="F87" s="164"/>
      <c r="G87" s="164"/>
      <c r="H87" s="164"/>
    </row>
    <row r="88" spans="2:8" ht="15" customHeight="1">
      <c r="B88" s="269"/>
      <c r="C88" s="269"/>
      <c r="D88" s="266" t="s">
        <v>396</v>
      </c>
      <c r="E88" s="165">
        <f>E23+E28+E51</f>
        <v>85917.47</v>
      </c>
      <c r="F88" s="164"/>
      <c r="G88" s="164"/>
      <c r="H88" s="164"/>
    </row>
    <row r="89" spans="2:8" ht="15" customHeight="1">
      <c r="B89" s="269"/>
      <c r="C89" s="269"/>
      <c r="D89" s="266" t="s">
        <v>471</v>
      </c>
      <c r="E89" s="165">
        <f>E57</f>
        <v>7050</v>
      </c>
      <c r="F89" s="164"/>
      <c r="G89" s="164"/>
      <c r="H89" s="164"/>
    </row>
    <row r="90" spans="2:8" ht="15" customHeight="1">
      <c r="B90" s="269"/>
      <c r="C90" s="269"/>
      <c r="D90" s="266" t="s">
        <v>397</v>
      </c>
      <c r="E90" s="165">
        <f>E63+E70+E75+E76+E77</f>
        <v>288837.5</v>
      </c>
      <c r="F90" s="164"/>
      <c r="G90" s="164"/>
      <c r="H90" s="164"/>
    </row>
    <row r="91" spans="1:8" ht="15" customHeight="1">
      <c r="A91" s="267"/>
      <c r="B91" s="269"/>
      <c r="C91" s="269"/>
      <c r="D91" s="266" t="s">
        <v>431</v>
      </c>
      <c r="E91" s="165">
        <f>E79</f>
        <v>63814</v>
      </c>
      <c r="F91" s="164"/>
      <c r="G91" s="164"/>
      <c r="H91" s="164"/>
    </row>
    <row r="92" spans="1:8" ht="15" customHeight="1">
      <c r="A92" s="267"/>
      <c r="B92" s="269"/>
      <c r="C92" s="269"/>
      <c r="D92" s="266" t="s">
        <v>398</v>
      </c>
      <c r="E92" s="165">
        <f>E74+E78</f>
        <v>145024</v>
      </c>
      <c r="F92" s="164"/>
      <c r="G92" s="164"/>
      <c r="H92" s="164"/>
    </row>
    <row r="93" spans="1:8" ht="15">
      <c r="A93" s="269"/>
      <c r="B93" s="269"/>
      <c r="C93" s="269"/>
      <c r="D93" s="266" t="s">
        <v>399</v>
      </c>
      <c r="E93" s="165">
        <f>SUM(E86:E92)</f>
        <v>1394362.4100000001</v>
      </c>
      <c r="F93" s="164"/>
      <c r="G93" s="164"/>
      <c r="H93" s="164"/>
    </row>
    <row r="94" spans="1:8" ht="15">
      <c r="A94" s="164"/>
      <c r="B94" s="164"/>
      <c r="C94" s="164"/>
      <c r="D94" s="164"/>
      <c r="E94" s="163"/>
      <c r="F94" s="164"/>
      <c r="G94" s="164"/>
      <c r="H94" s="164"/>
    </row>
  </sheetData>
  <sheetProtection/>
  <mergeCells count="31">
    <mergeCell ref="A41:H41"/>
    <mergeCell ref="A51:D51"/>
    <mergeCell ref="A53:H53"/>
    <mergeCell ref="A25:H25"/>
    <mergeCell ref="A29:H29"/>
    <mergeCell ref="A30:H30"/>
    <mergeCell ref="A44:D44"/>
    <mergeCell ref="A39:D39"/>
    <mergeCell ref="A60:H60"/>
    <mergeCell ref="A80:D80"/>
    <mergeCell ref="A57:D57"/>
    <mergeCell ref="A63:D63"/>
    <mergeCell ref="A46:H46"/>
    <mergeCell ref="A64:H64"/>
    <mergeCell ref="D85:E85"/>
    <mergeCell ref="A70:D70"/>
    <mergeCell ref="A28:D28"/>
    <mergeCell ref="A82:H82"/>
    <mergeCell ref="A83:D83"/>
    <mergeCell ref="A40:H40"/>
    <mergeCell ref="A71:H71"/>
    <mergeCell ref="A72:H72"/>
    <mergeCell ref="A65:H65"/>
    <mergeCell ref="A81:H81"/>
    <mergeCell ref="A1:H1"/>
    <mergeCell ref="A16:D16"/>
    <mergeCell ref="A23:D23"/>
    <mergeCell ref="A3:H3"/>
    <mergeCell ref="A18:H18"/>
    <mergeCell ref="A24:H24"/>
    <mergeCell ref="A17:H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29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2015-08-03T06:53:41Z</dcterms:modified>
  <cp:category/>
  <cp:version/>
  <cp:contentType/>
  <cp:contentStatus/>
</cp:coreProperties>
</file>